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mc:AlternateContent xmlns:mc="http://schemas.openxmlformats.org/markup-compatibility/2006">
    <mc:Choice Requires="x15">
      <x15ac:absPath xmlns:x15ac="http://schemas.microsoft.com/office/spreadsheetml/2010/11/ac" url="C:\Users\Daisy\Desktop\"/>
    </mc:Choice>
  </mc:AlternateContent>
  <xr:revisionPtr revIDLastSave="0" documentId="8_{C561C8F6-0596-4625-800B-C4601C1C2443}" xr6:coauthVersionLast="37" xr6:coauthVersionMax="37" xr10:uidLastSave="{00000000-0000-0000-0000-000000000000}"/>
  <bookViews>
    <workbookView xWindow="0" yWindow="0" windowWidth="28800" windowHeight="12165" tabRatio="410" xr2:uid="{00000000-000D-0000-FFFF-FFFF00000000}"/>
  </bookViews>
  <sheets>
    <sheet name="Assignment 6" sheetId="1" r:id="rId1"/>
    <sheet name="Sheet1" sheetId="2" r:id="rId2"/>
  </sheets>
  <definedNames>
    <definedName name="_xlnm.Print_Area" localSheetId="0">'Assignment 6'!$A$1:$H$97</definedName>
  </definedNames>
  <calcPr calcId="179021" concurrentCalc="0"/>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B65" i="2" l="1"/>
  <c r="F65" i="2"/>
  <c r="C20" i="2"/>
  <c r="C21" i="2"/>
  <c r="C24" i="2"/>
  <c r="E28" i="2"/>
  <c r="C23" i="2"/>
  <c r="C22" i="2"/>
  <c r="H48" i="1"/>
  <c r="G58" i="1"/>
  <c r="G76" i="1"/>
  <c r="G75" i="1"/>
  <c r="G71" i="1"/>
  <c r="G69" i="1"/>
  <c r="G68" i="1"/>
  <c r="G67" i="1"/>
  <c r="G50" i="1"/>
  <c r="G49" i="1"/>
  <c r="E50" i="1"/>
  <c r="E76" i="1"/>
  <c r="E75" i="1"/>
  <c r="E71" i="1"/>
  <c r="E69" i="1"/>
  <c r="E68" i="1"/>
  <c r="E67" i="1"/>
  <c r="E49" i="1"/>
  <c r="E62" i="1"/>
  <c r="E44" i="1"/>
  <c r="G62" i="1"/>
  <c r="G44" i="1"/>
  <c r="I62" i="1"/>
  <c r="I44" i="1"/>
  <c r="H44" i="1"/>
  <c r="D62" i="1"/>
  <c r="H6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Kenneth D. Jackson</author>
    <author>Mike Ehrhardt</author>
  </authors>
  <commentList>
    <comment ref="H48" authorId="0" shapeId="0" xr:uid="{00000000-0006-0000-0000-000001000000}">
      <text>
        <r>
          <rPr>
            <b/>
            <sz val="8"/>
            <color indexed="81"/>
            <rFont val="Tahoma"/>
            <family val="2"/>
          </rPr>
          <t>Estimated sales based on the growth rate.</t>
        </r>
      </text>
    </comment>
    <comment ref="H49" authorId="0" shapeId="0" xr:uid="{00000000-0006-0000-0000-000002000000}">
      <text>
        <r>
          <rPr>
            <b/>
            <sz val="8"/>
            <color indexed="81"/>
            <rFont val="Tahoma"/>
            <family val="2"/>
          </rPr>
          <t>Percent of forecasted sales.</t>
        </r>
        <r>
          <rPr>
            <sz val="8"/>
            <color indexed="81"/>
            <rFont val="Tahoma"/>
            <family val="2"/>
          </rPr>
          <t xml:space="preserve">
</t>
        </r>
      </text>
    </comment>
    <comment ref="H50" authorId="0" shapeId="0" xr:uid="{00000000-0006-0000-0000-000003000000}">
      <text>
        <r>
          <rPr>
            <b/>
            <sz val="8"/>
            <color indexed="81"/>
            <rFont val="Tahoma"/>
            <family val="2"/>
          </rPr>
          <t>Percent of forecasted fixed assets.</t>
        </r>
        <r>
          <rPr>
            <sz val="8"/>
            <color indexed="81"/>
            <rFont val="Tahoma"/>
            <family val="2"/>
          </rPr>
          <t xml:space="preserve">
</t>
        </r>
      </text>
    </comment>
    <comment ref="H58" authorId="0" shapeId="0" xr:uid="{00000000-0006-0000-0000-000004000000}">
      <text>
        <r>
          <rPr>
            <b/>
            <sz val="8"/>
            <color indexed="81"/>
            <rFont val="Tahoma"/>
            <family val="2"/>
          </rPr>
          <t>Dividends are growing at 8%</t>
        </r>
        <r>
          <rPr>
            <sz val="8"/>
            <color indexed="81"/>
            <rFont val="Tahoma"/>
            <family val="2"/>
          </rPr>
          <t xml:space="preserve">
</t>
        </r>
      </text>
    </comment>
    <comment ref="H59" authorId="1" shapeId="0" xr:uid="{00000000-0006-0000-0000-000005000000}">
      <text>
        <r>
          <rPr>
            <b/>
            <sz val="9"/>
            <color indexed="81"/>
            <rFont val="Tahoma"/>
            <family val="2"/>
          </rPr>
          <t>Special dividend in preliminary forecast is zero.</t>
        </r>
      </text>
    </comment>
    <comment ref="I59" authorId="1" shapeId="0" xr:uid="{00000000-0006-0000-0000-000006000000}">
      <text>
        <r>
          <rPr>
            <b/>
            <sz val="9"/>
            <color indexed="81"/>
            <rFont val="Tahoma"/>
            <family val="2"/>
          </rPr>
          <t>The special dividend in the final forecast should be equal to the amount specified in the area below the balance sheets.</t>
        </r>
      </text>
    </comment>
    <comment ref="H60" authorId="1" shapeId="0" xr:uid="{00000000-0006-0000-0000-000007000000}">
      <text>
        <r>
          <rPr>
            <b/>
            <sz val="9"/>
            <color indexed="81"/>
            <rFont val="Tahoma"/>
            <family val="2"/>
          </rPr>
          <t>The addition to retained earnings is equal to the net income minus any regular and special dividends.</t>
        </r>
      </text>
    </comment>
    <comment ref="H67" authorId="1" shapeId="0" xr:uid="{00000000-0006-0000-0000-000008000000}">
      <text>
        <r>
          <rPr>
            <b/>
            <sz val="9"/>
            <color indexed="81"/>
            <rFont val="Tahoma"/>
            <family val="2"/>
          </rPr>
          <t>Percent of forecasted sales.</t>
        </r>
      </text>
    </comment>
    <comment ref="H68" authorId="1" shapeId="0" xr:uid="{00000000-0006-0000-0000-000009000000}">
      <text>
        <r>
          <rPr>
            <b/>
            <sz val="9"/>
            <color indexed="81"/>
            <rFont val="Tahoma"/>
            <family val="2"/>
          </rPr>
          <t>Percent of forecasted sales.</t>
        </r>
      </text>
    </comment>
    <comment ref="H69" authorId="1" shapeId="0" xr:uid="{00000000-0006-0000-0000-00000A000000}">
      <text>
        <r>
          <rPr>
            <b/>
            <sz val="9"/>
            <color indexed="81"/>
            <rFont val="Tahoma"/>
            <family val="2"/>
          </rPr>
          <t>Percent of forecasted sales.</t>
        </r>
      </text>
    </comment>
    <comment ref="H71" authorId="1" shapeId="0" xr:uid="{00000000-0006-0000-0000-00000B000000}">
      <text>
        <r>
          <rPr>
            <b/>
            <sz val="9"/>
            <color indexed="81"/>
            <rFont val="Tahoma"/>
            <family val="2"/>
          </rPr>
          <t>Percent of forecasted sales.</t>
        </r>
      </text>
    </comment>
    <comment ref="H75" authorId="1" shapeId="0" xr:uid="{00000000-0006-0000-0000-00000C000000}">
      <text>
        <r>
          <rPr>
            <b/>
            <sz val="9"/>
            <color indexed="81"/>
            <rFont val="Tahoma"/>
            <family val="2"/>
          </rPr>
          <t>Percent of forecasted sales.</t>
        </r>
      </text>
    </comment>
    <comment ref="H76" authorId="1" shapeId="0" xr:uid="{00000000-0006-0000-0000-00000D000000}">
      <text>
        <r>
          <rPr>
            <b/>
            <sz val="9"/>
            <color indexed="81"/>
            <rFont val="Tahoma"/>
            <family val="2"/>
          </rPr>
          <t>Percent of forecasted sales.</t>
        </r>
      </text>
    </comment>
    <comment ref="H77" authorId="1" shapeId="0" xr:uid="{00000000-0006-0000-0000-00000E000000}">
      <text>
        <r>
          <rPr>
            <b/>
            <sz val="9"/>
            <color indexed="81"/>
            <rFont val="Tahoma"/>
            <family val="2"/>
          </rPr>
          <t>Line of credit is zero in preliminary forecast.</t>
        </r>
      </text>
    </comment>
    <comment ref="I77" authorId="1" shapeId="0" xr:uid="{00000000-0006-0000-0000-00000F000000}">
      <text>
        <r>
          <rPr>
            <b/>
            <sz val="9"/>
            <color indexed="81"/>
            <rFont val="Tahoma"/>
            <family val="2"/>
          </rPr>
          <t>In final forecast, the line of credit is equal to the amount specified in the section below the balance sheets.</t>
        </r>
      </text>
    </comment>
    <comment ref="H82" authorId="1" shapeId="0" xr:uid="{00000000-0006-0000-0000-000010000000}">
      <text>
        <r>
          <rPr>
            <b/>
            <sz val="9"/>
            <color indexed="81"/>
            <rFont val="Tahoma"/>
            <family val="2"/>
          </rPr>
          <t>The amount shown in retained earnings in the preliminary forecast is equal to the amount from the previous year's balance sheet plus the addition to retained earnings on the preliminary forecasted income statement.</t>
        </r>
      </text>
    </comment>
    <comment ref="I82" authorId="1" shapeId="0" xr:uid="{00000000-0006-0000-0000-000011000000}">
      <text>
        <r>
          <rPr>
            <b/>
            <sz val="9"/>
            <color indexed="81"/>
            <rFont val="Tahoma"/>
            <family val="2"/>
          </rPr>
          <t>The amount shown in retained earnings in the final forecast is equal to the amount from the previous year's balance sheet (not the amount from the preliminary forecast) plus the addition to retained earnings on the final forecasted income statement.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Phillip Daves</author>
  </authors>
  <commentList>
    <comment ref="A65" authorId="0" shapeId="0" xr:uid="{ACE5972C-27DC-4F72-AE43-EC6ADE0329CF}">
      <text>
        <r>
          <rPr>
            <b/>
            <sz val="8"/>
            <color indexed="81"/>
            <rFont val="Tahoma"/>
            <family val="2"/>
          </rPr>
          <t>A cell reference to the value of debt goes here.</t>
        </r>
      </text>
    </comment>
    <comment ref="E65" authorId="0" shapeId="0" xr:uid="{CD3D67C5-1E38-4E84-83E7-BA93035BFDBF}">
      <text>
        <r>
          <rPr>
            <b/>
            <sz val="8"/>
            <color indexed="81"/>
            <rFont val="Tahoma"/>
            <family val="2"/>
          </rPr>
          <t>A cell reference for the value of equity goes here.</t>
        </r>
      </text>
    </comment>
  </commentList>
</comments>
</file>

<file path=xl/sharedStrings.xml><?xml version="1.0" encoding="utf-8"?>
<sst xmlns="http://schemas.openxmlformats.org/spreadsheetml/2006/main" count="126" uniqueCount="102">
  <si>
    <t>Accounts Receivable</t>
  </si>
  <si>
    <t>Inventories</t>
  </si>
  <si>
    <t>Total assets</t>
  </si>
  <si>
    <t xml:space="preserve">  Total current assets</t>
  </si>
  <si>
    <t>Liabilities and equity</t>
  </si>
  <si>
    <t>Accounts payable</t>
  </si>
  <si>
    <t>Accruals</t>
  </si>
  <si>
    <t xml:space="preserve">  Total current liabilities</t>
  </si>
  <si>
    <t>Long-term debt</t>
  </si>
  <si>
    <t xml:space="preserve">  Total liabilities</t>
  </si>
  <si>
    <t>Common stock</t>
  </si>
  <si>
    <t>Retained Earnings</t>
  </si>
  <si>
    <t>Total liabilities and equity</t>
  </si>
  <si>
    <t xml:space="preserve">  Total common equity</t>
  </si>
  <si>
    <t>Sales</t>
  </si>
  <si>
    <t>Tax rate</t>
  </si>
  <si>
    <t>Depreciation and Amortization</t>
  </si>
  <si>
    <t xml:space="preserve">  Net Income</t>
  </si>
  <si>
    <t xml:space="preserve">  EBIT</t>
  </si>
  <si>
    <t xml:space="preserve">  EBT</t>
  </si>
  <si>
    <t>Taxes (40%)</t>
  </si>
  <si>
    <t>Dividend growth rate</t>
  </si>
  <si>
    <t xml:space="preserve">  Fixed assets</t>
  </si>
  <si>
    <t>Key Input Data:</t>
  </si>
  <si>
    <t xml:space="preserve">Used in the </t>
  </si>
  <si>
    <t>forecast</t>
  </si>
  <si>
    <t>Assets:</t>
  </si>
  <si>
    <t>% of sales</t>
  </si>
  <si>
    <t>% of fixed assets</t>
  </si>
  <si>
    <t>Previous</t>
  </si>
  <si>
    <t>Expenses (excluding depr. &amp; amort.)</t>
  </si>
  <si>
    <t>Growth</t>
  </si>
  <si>
    <t>Cash</t>
  </si>
  <si>
    <t>Special dividends</t>
  </si>
  <si>
    <t>Common dividends (regular dividends)</t>
  </si>
  <si>
    <r>
      <t>Rate on long-term debt, r</t>
    </r>
    <r>
      <rPr>
        <b/>
        <vertAlign val="subscript"/>
        <sz val="10"/>
        <rFont val="Arial"/>
        <family val="2"/>
      </rPr>
      <t>d</t>
    </r>
  </si>
  <si>
    <r>
      <t>Rate on notes payable-term debt, r</t>
    </r>
    <r>
      <rPr>
        <b/>
        <vertAlign val="subscript"/>
        <sz val="10"/>
        <rFont val="Arial"/>
        <family val="2"/>
      </rPr>
      <t>std</t>
    </r>
  </si>
  <si>
    <r>
      <t>Rate on line of credit, r</t>
    </r>
    <r>
      <rPr>
        <b/>
        <vertAlign val="subscript"/>
        <sz val="10"/>
        <rFont val="Arial"/>
        <family val="2"/>
      </rPr>
      <t>LOC</t>
    </r>
  </si>
  <si>
    <t>Increase in spontaneous liabilities (accounts payable and accruals)</t>
  </si>
  <si>
    <t>Increase in financing</t>
  </si>
  <si>
    <t>− Increase in total assets</t>
  </si>
  <si>
    <t>Line of credit</t>
  </si>
  <si>
    <t>Interest expense on long-term debt</t>
  </si>
  <si>
    <t>Interest expense on line of credit</t>
  </si>
  <si>
    <t>+ Increase in long-term bonds, preferred stock and common stock</t>
  </si>
  <si>
    <t>a. What are the forecasted levels of the line of credit and special dividends?</t>
  </si>
  <si>
    <t>Required ine of credit</t>
  </si>
  <si>
    <t>Interest rate x average debt during year</t>
  </si>
  <si>
    <t>Forecasting basis</t>
  </si>
  <si>
    <t>a. What are the forecasted levels of the line of credit and special dividends? (Hints: Create a column showing the ratios for the current year; then create a new column showing the ratios used in the forecast. Also, create a preliminary forecast that doesn't include any new line of credit or special dividends. Identify the financing deficit or surplus in this preliminary forecast and then add a new column that shows the final forecast that includes any new line of credit or special dividend.)</t>
  </si>
  <si>
    <t xml:space="preserve">Addition to retained earnings </t>
  </si>
  <si>
    <t>Previous + Addition to retained earnings</t>
  </si>
  <si>
    <t>Zero in preliminary forecast</t>
  </si>
  <si>
    <t>Begin by calculating the appropriate historical ratios in Column E. Then put these ratios and any other input ratios in Column G.</t>
  </si>
  <si>
    <t>Forecast the preliminary balance sheets and income statements in Column H. Don't include any line of credit or special dividend in the preliminary forecast.</t>
  </si>
  <si>
    <t>After completing the preliminary forecast of the balance sheets and income statement, go to the area below the preliminary forecast and identify the financing deficit or surplus. Then use Excel's IF statements to specify the amount of any new line of credit OR special dividend (you should not have a new line of credit AND a special dividend, only one or the other).</t>
  </si>
  <si>
    <t>After specifying the amounts of the special dividend or line of credit, create a second column (I) for the final forecast next to the column for the preliminary forecast (H). In this final forecast, be sure to include the effect of the special dividend or line of credit.</t>
  </si>
  <si>
    <t>Income Statements:</t>
  </si>
  <si>
    <t>(December 31, in thousands of dollars)</t>
  </si>
  <si>
    <t>Balance Sheets</t>
  </si>
  <si>
    <t>Identify Financing Deficit or Surplus</t>
  </si>
  <si>
    <t>Amount of financing deficit or surplus:</t>
  </si>
  <si>
    <t>If deficit in financing (negative), show the amount for the line of credit</t>
  </si>
  <si>
    <t>If surplus in financing (positive), show the amount of the special dividend</t>
  </si>
  <si>
    <t>+ Net income (in preliminary forecast) minus regular common dividends</t>
  </si>
  <si>
    <t>b. Now assume that the growth in sales is only 3% (do this by changing the growth rate in Cell G51). What are the forecasted levels of line of credit and special dividends?</t>
  </si>
  <si>
    <r>
      <t xml:space="preserve">Start with the partial model in the file </t>
    </r>
    <r>
      <rPr>
        <b/>
        <i/>
        <sz val="10"/>
        <color indexed="12"/>
        <rFont val="Arial"/>
        <family val="2"/>
      </rPr>
      <t>Ch12 P10 Build a Model.xls</t>
    </r>
    <r>
      <rPr>
        <b/>
        <sz val="10"/>
        <color indexed="12"/>
        <rFont val="Arial"/>
        <family val="2"/>
      </rPr>
      <t>x on the textbook’s Web site, which contains the 2016 financial statements of Zieber Corporation. Forecast Zeiber's 2017 income statement and balance sheets. Use the following assumptions: (1) Sales grow by 6%. (2) The ratios of expenses to sales, depreciation to fixed assets, cash to sales, accounts receivable to sales, and inventories to sales will be the same in 2017 as in 2016. (3) Zeiber will not issue any new stock or new long-term bonds. (4) The interest rate is 11% for long-term debt and the interest expense on long-term debt is based on the average balance during the year. (5) No interest is earned on cash. (6) Regular dividends grow at an 8% rate. (6) Calculate the additional funds needed (AFN). If new financing is required, assume it will be raised by drawing on a line of credit with an interest rate of 12%. Assume that any draw on the line of credit will be made on the last day of the year, so there will be no additional interest expense for the new line of credit. If surplus funds are available, pay a special dividend.</t>
    </r>
  </si>
  <si>
    <t>Note: we copied values from H99:H100 when sales growth in G51 = 6%.</t>
  </si>
  <si>
    <t>Note: we copied values from H99:H100 when sales growth in G51 = 3%.</t>
  </si>
  <si>
    <t>Higgs Bassoon Corporation is a custom manufacturer of bassoons and other wind instruments. Its current value of operations, which is also its value of debt plus equity, is estimated to be $200 million. Higgs has $110 million face value, zero coupon debt that is due in 3 years. The risk-free rate is 5%, and the standard deviation of returns for similar companies is 60%. The owners of Higgs Bassoon view their equity investment as an option and would like to know the value of their investment.</t>
  </si>
  <si>
    <t>a.  Using the Black-Scholes Option Pricing Model, how much is the equity worth?</t>
  </si>
  <si>
    <t>Black-Scholes Option Pricing Model</t>
  </si>
  <si>
    <t>Total Value of Firm</t>
  </si>
  <si>
    <t>millions</t>
  </si>
  <si>
    <t>this is the current value of operations</t>
  </si>
  <si>
    <t>Face Value of Debt</t>
  </si>
  <si>
    <t>Risk Free rate</t>
  </si>
  <si>
    <t>Maturity of debt (years)</t>
  </si>
  <si>
    <t>Standard Dev.</t>
  </si>
  <si>
    <t>this is sigma--also known as volatility</t>
  </si>
  <si>
    <r>
      <t>d</t>
    </r>
    <r>
      <rPr>
        <b/>
        <vertAlign val="subscript"/>
        <sz val="10"/>
        <rFont val="Arial"/>
        <family val="2"/>
      </rPr>
      <t>1</t>
    </r>
  </si>
  <si>
    <t>use the formula from the text</t>
  </si>
  <si>
    <r>
      <t>d</t>
    </r>
    <r>
      <rPr>
        <b/>
        <vertAlign val="subscript"/>
        <sz val="10"/>
        <rFont val="Arial"/>
        <family val="2"/>
      </rPr>
      <t>2</t>
    </r>
  </si>
  <si>
    <r>
      <t>N(d</t>
    </r>
    <r>
      <rPr>
        <b/>
        <vertAlign val="subscript"/>
        <sz val="10"/>
        <rFont val="Arial"/>
        <family val="2"/>
      </rPr>
      <t>1</t>
    </r>
    <r>
      <rPr>
        <b/>
        <sz val="10"/>
        <rFont val="Arial"/>
        <family val="2"/>
      </rPr>
      <t>)</t>
    </r>
  </si>
  <si>
    <t>use the Normsdist function in the function wizard</t>
  </si>
  <si>
    <r>
      <t>N(d</t>
    </r>
    <r>
      <rPr>
        <b/>
        <vertAlign val="subscript"/>
        <sz val="10"/>
        <rFont val="Arial"/>
        <family val="2"/>
      </rPr>
      <t>2</t>
    </r>
    <r>
      <rPr>
        <b/>
        <sz val="10"/>
        <rFont val="Arial"/>
        <family val="2"/>
      </rPr>
      <t>)</t>
    </r>
  </si>
  <si>
    <t>Call Price = Equity Value</t>
  </si>
  <si>
    <t>million</t>
  </si>
  <si>
    <t>b.  How much is the debt worth today?  What is its yield?</t>
  </si>
  <si>
    <t xml:space="preserve">Debt value = Total Value - Equity Value = </t>
  </si>
  <si>
    <t xml:space="preserve">Debt yield = </t>
  </si>
  <si>
    <t>c.  How much would the equity value and the yield on the debt change if Fethe's management were able to use risk management techniques to reduce its volatility to 45 percent?  Can you explain this?</t>
  </si>
  <si>
    <t>Equity value at 60% volatility</t>
  </si>
  <si>
    <t>Equity value at 45% volatility</t>
  </si>
  <si>
    <t>Percent change</t>
  </si>
  <si>
    <t>d. Graph the cost of debt versus the face value of debt for values of the face value from $0.5 to $8 million.</t>
  </si>
  <si>
    <t>Cost of Debt</t>
  </si>
  <si>
    <t>hint:  use a data table</t>
  </si>
  <si>
    <t>b.  Graph the values of debt and equity for volatilities from 0.10 to 0.90 when the face value of the debt is $2 million.</t>
  </si>
  <si>
    <t>Value of Debt</t>
  </si>
  <si>
    <t>Value of Equity</t>
  </si>
  <si>
    <t>Volatility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</si>
</sst>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0.0%"/>
    <numFmt numFmtId="165" formatCode="&quot;$&quot;#,##0"/>
    <numFmt numFmtId="166" formatCode="&quot;$&quot;#,##0.000"/>
    <numFmt numFmtId="167" formatCode="&quot;$&quot;#,##0.00"/>
    <numFmt numFmtId="168" formatCode="0.0000"/>
    <numFmt numFmtId="169" formatCode="0.000%"/>
    <numFmt numFmtId="170" formatCode="0.00000"/>
  </numFmts>
  <fonts count="23" x14ac:knownFonts="1">
    <font>
      <sz val="10"/>
      <name val="Arial"/>
    </font>
    <font>
      <sz val="10"/>
      <name val="Arial"/>
      <family val="2"/>
    </font>
    <font>
      <sz val="8"/>
      <name val="Arial"/>
      <family val="2"/>
    </font>
    <font>
      <sz val="8"/>
      <color indexed="81"/>
      <name val="Tahoma"/>
      <family val="2"/>
    </font>
    <font>
      <b/>
      <sz val="8"/>
      <color indexed="81"/>
      <name val="Tahoma"/>
      <family val="2"/>
    </font>
    <font>
      <b/>
      <sz val="10"/>
      <name val="Arial"/>
      <family val="2"/>
    </font>
    <font>
      <b/>
      <sz val="12"/>
      <color indexed="12"/>
      <name val="Arial"/>
      <family val="2"/>
    </font>
    <font>
      <b/>
      <sz val="12"/>
      <color indexed="18"/>
      <name val="Arial"/>
      <family val="2"/>
    </font>
    <font>
      <sz val="10"/>
      <name val="Arial"/>
      <family val="2"/>
    </font>
    <font>
      <b/>
      <sz val="10"/>
      <color indexed="12"/>
      <name val="Arial"/>
      <family val="2"/>
    </font>
    <font>
      <b/>
      <sz val="10"/>
      <color indexed="10"/>
      <name val="Arial"/>
      <family val="2"/>
    </font>
    <font>
      <sz val="10"/>
      <color indexed="12"/>
      <name val="Arial"/>
      <family val="2"/>
    </font>
    <font>
      <i/>
      <sz val="10"/>
      <name val="Arial"/>
      <family val="2"/>
    </font>
    <font>
      <b/>
      <i/>
      <sz val="10"/>
      <name val="Arial"/>
      <family val="2"/>
    </font>
    <font>
      <b/>
      <vertAlign val="subscript"/>
      <sz val="10"/>
      <name val="Arial"/>
      <family val="2"/>
    </font>
    <font>
      <sz val="10"/>
      <color indexed="10"/>
      <name val="Arial"/>
      <family val="2"/>
    </font>
    <font>
      <b/>
      <sz val="10"/>
      <color indexed="61"/>
      <name val="Arial"/>
      <family val="2"/>
    </font>
    <font>
      <sz val="10"/>
      <color indexed="14"/>
      <name val="Arial"/>
      <family val="2"/>
    </font>
    <font>
      <b/>
      <sz val="10"/>
      <color rgb="FF0000FF"/>
      <name val="Arial"/>
      <family val="2"/>
    </font>
    <font>
      <b/>
      <sz val="9"/>
      <color indexed="81"/>
      <name val="Tahoma"/>
      <family val="2"/>
    </font>
    <font>
      <b/>
      <sz val="11"/>
      <color rgb="FF0000FF"/>
      <name val="Arial"/>
      <family val="2"/>
    </font>
    <font>
      <b/>
      <i/>
      <sz val="10"/>
      <color indexed="12"/>
      <name val="Arial"/>
      <family val="2"/>
    </font>
    <font>
      <sz val="10"/>
      <name val="Arial"/>
    </font>
  </fonts>
  <fills count="5">
    <fill>
      <patternFill patternType="none"/>
    </fill>
    <fill>
      <patternFill patternType="gray125"/>
    </fill>
    <fill>
      <patternFill patternType="solid">
        <fgColor indexed="47"/>
        <bgColor indexed="64"/>
      </patternFill>
    </fill>
    <fill>
      <patternFill patternType="solid">
        <fgColor rgb="FFFFFFCC"/>
        <bgColor indexed="64"/>
      </patternFill>
    </fill>
    <fill>
      <patternFill patternType="solid">
        <fgColor indexed="43"/>
        <bgColor indexed="64"/>
      </patternFill>
    </fill>
  </fills>
  <borders count="25">
    <border>
      <left/>
      <right/>
      <top/>
      <bottom/>
      <diagonal/>
    </border>
    <border>
      <left/>
      <right/>
      <top/>
      <bottom style="thin">
        <color auto="1"/>
      </bottom>
      <diagonal/>
    </border>
    <border>
      <left/>
      <right/>
      <top/>
      <bottom style="medium">
        <color auto="1"/>
      </bottom>
      <diagonal/>
    </border>
    <border>
      <left/>
      <right/>
      <top style="thin">
        <color auto="1"/>
      </top>
      <bottom style="double">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thin">
        <color auto="1"/>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style="double">
        <color auto="1"/>
      </bottom>
      <diagonal/>
    </border>
    <border>
      <left/>
      <right/>
      <top style="thin">
        <color auto="1"/>
      </top>
      <bottom style="medium">
        <color auto="1"/>
      </bottom>
      <diagonal/>
    </border>
    <border>
      <left/>
      <right style="medium">
        <color auto="1"/>
      </right>
      <top/>
      <bottom style="thin">
        <color auto="1"/>
      </bottom>
      <diagonal/>
    </border>
    <border>
      <left/>
      <right/>
      <top/>
      <bottom style="thin">
        <color auto="1"/>
      </bottom>
      <diagonal/>
    </border>
    <border>
      <left/>
      <right style="medium">
        <color auto="1"/>
      </right>
      <top style="thin">
        <color auto="1"/>
      </top>
      <bottom style="medium">
        <color auto="1"/>
      </bottom>
      <diagonal/>
    </border>
    <border>
      <left style="medium">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9" fontId="1" fillId="0" borderId="0" applyFont="0" applyFill="0" applyBorder="0" applyAlignment="0" applyProtection="0"/>
    <xf numFmtId="44" fontId="22" fillId="0" borderId="0" applyFont="0" applyFill="0" applyBorder="0" applyAlignment="0" applyProtection="0"/>
  </cellStyleXfs>
  <cellXfs count="169">
    <xf numFmtId="0" fontId="0" fillId="0" borderId="0" xfId="0"/>
    <xf numFmtId="0" fontId="5" fillId="0" borderId="0" xfId="0" applyFont="1" applyFill="1"/>
    <xf numFmtId="0" fontId="6" fillId="0" borderId="0" xfId="0" applyFont="1" applyFill="1" applyAlignment="1">
      <alignment horizontal="center"/>
    </xf>
    <xf numFmtId="0" fontId="7" fillId="0" borderId="0" xfId="0" applyFont="1" applyFill="1" applyAlignment="1">
      <alignment horizontal="center"/>
    </xf>
    <xf numFmtId="0" fontId="8" fillId="0" borderId="0" xfId="0" applyFont="1" applyFill="1"/>
    <xf numFmtId="0" fontId="9" fillId="0" borderId="0" xfId="0" quotePrefix="1" applyFont="1" applyFill="1" applyAlignment="1">
      <alignment horizontal="left" wrapText="1"/>
    </xf>
    <xf numFmtId="0" fontId="8" fillId="0" borderId="0" xfId="0" applyFont="1" applyFill="1" applyBorder="1"/>
    <xf numFmtId="3" fontId="8" fillId="0" borderId="0" xfId="0" applyNumberFormat="1" applyFont="1" applyFill="1" applyBorder="1"/>
    <xf numFmtId="0" fontId="8" fillId="0" borderId="0" xfId="0" applyFont="1"/>
    <xf numFmtId="0" fontId="8" fillId="0" borderId="0" xfId="0" applyFont="1" applyBorder="1"/>
    <xf numFmtId="0" fontId="5" fillId="0" borderId="0" xfId="0" quotePrefix="1" applyFont="1" applyFill="1" applyAlignment="1">
      <alignment horizontal="left"/>
    </xf>
    <xf numFmtId="0" fontId="8" fillId="0" borderId="0" xfId="0" applyFont="1" applyFill="1" applyBorder="1" applyAlignment="1"/>
    <xf numFmtId="0" fontId="5" fillId="0" borderId="0" xfId="0" applyFont="1" applyFill="1" applyAlignment="1">
      <alignment horizontal="center"/>
    </xf>
    <xf numFmtId="0" fontId="13" fillId="0" borderId="0" xfId="0" applyFont="1" applyFill="1"/>
    <xf numFmtId="0" fontId="5" fillId="0" borderId="1" xfId="0" applyFont="1" applyFill="1" applyBorder="1" applyAlignment="1">
      <alignment horizontal="center"/>
    </xf>
    <xf numFmtId="9" fontId="8" fillId="0" borderId="0" xfId="1" applyFont="1" applyFill="1"/>
    <xf numFmtId="0" fontId="12" fillId="0" borderId="0" xfId="0" applyFont="1" applyFill="1" applyBorder="1" applyAlignment="1">
      <alignment horizontal="center"/>
    </xf>
    <xf numFmtId="0" fontId="15" fillId="0" borderId="0" xfId="0" applyFont="1" applyFill="1" applyBorder="1"/>
    <xf numFmtId="0" fontId="10" fillId="0" borderId="0" xfId="0" applyFont="1" applyFill="1" applyBorder="1" applyAlignment="1">
      <alignment horizontal="center"/>
    </xf>
    <xf numFmtId="0" fontId="10" fillId="0" borderId="0" xfId="0" applyFont="1" applyFill="1" applyBorder="1" applyAlignment="1">
      <alignment horizontal="right"/>
    </xf>
    <xf numFmtId="0" fontId="8" fillId="0" borderId="0" xfId="0" applyFont="1" applyFill="1" applyBorder="1" applyAlignment="1">
      <alignment horizontal="right"/>
    </xf>
    <xf numFmtId="164" fontId="9" fillId="0" borderId="0" xfId="1" applyNumberFormat="1" applyFont="1" applyFill="1" applyBorder="1" applyAlignment="1">
      <alignment horizontal="center"/>
    </xf>
    <xf numFmtId="165" fontId="15" fillId="0" borderId="0" xfId="0" applyNumberFormat="1" applyFont="1" applyFill="1" applyBorder="1" applyAlignment="1">
      <alignment horizontal="right"/>
    </xf>
    <xf numFmtId="165" fontId="15" fillId="0" borderId="0" xfId="0" applyNumberFormat="1" applyFont="1" applyFill="1" applyBorder="1"/>
    <xf numFmtId="3" fontId="15" fillId="0" borderId="0" xfId="0" applyNumberFormat="1" applyFont="1" applyFill="1" applyBorder="1"/>
    <xf numFmtId="165" fontId="8" fillId="0" borderId="0" xfId="0" applyNumberFormat="1" applyFont="1" applyFill="1" applyBorder="1"/>
    <xf numFmtId="164" fontId="9" fillId="0" borderId="0" xfId="1" applyNumberFormat="1" applyFont="1" applyFill="1" applyBorder="1" applyAlignment="1">
      <alignment horizontal="left"/>
    </xf>
    <xf numFmtId="1" fontId="15" fillId="0" borderId="0" xfId="0" applyNumberFormat="1" applyFont="1" applyFill="1" applyBorder="1"/>
    <xf numFmtId="165" fontId="5" fillId="0" borderId="3" xfId="0" applyNumberFormat="1" applyFont="1" applyFill="1" applyBorder="1"/>
    <xf numFmtId="9" fontId="17" fillId="0" borderId="0" xfId="1" applyFont="1" applyFill="1" applyBorder="1" applyAlignment="1">
      <alignment horizontal="center"/>
    </xf>
    <xf numFmtId="9" fontId="8" fillId="0" borderId="0" xfId="1" applyFont="1" applyFill="1" applyBorder="1"/>
    <xf numFmtId="165" fontId="10" fillId="0" borderId="0" xfId="0" applyNumberFormat="1" applyFont="1" applyFill="1" applyBorder="1"/>
    <xf numFmtId="164" fontId="11" fillId="0" borderId="0" xfId="1" applyNumberFormat="1" applyFont="1" applyFill="1" applyBorder="1" applyAlignment="1">
      <alignment horizontal="center"/>
    </xf>
    <xf numFmtId="165" fontId="5" fillId="0" borderId="0" xfId="0" applyNumberFormat="1" applyFont="1" applyFill="1" applyBorder="1"/>
    <xf numFmtId="165" fontId="5" fillId="0" borderId="4" xfId="0" applyNumberFormat="1" applyFont="1" applyFill="1" applyBorder="1"/>
    <xf numFmtId="9" fontId="9" fillId="0" borderId="0" xfId="1" applyFont="1" applyFill="1"/>
    <xf numFmtId="166" fontId="8" fillId="0" borderId="0" xfId="0" applyNumberFormat="1" applyFont="1" applyFill="1" applyBorder="1"/>
    <xf numFmtId="0" fontId="5" fillId="2" borderId="5" xfId="0" applyFont="1" applyFill="1" applyBorder="1"/>
    <xf numFmtId="0" fontId="8" fillId="2" borderId="6" xfId="0" applyFont="1" applyFill="1" applyBorder="1"/>
    <xf numFmtId="165" fontId="8" fillId="2" borderId="6" xfId="0" applyNumberFormat="1" applyFont="1" applyFill="1" applyBorder="1"/>
    <xf numFmtId="164" fontId="11" fillId="2" borderId="7" xfId="1" applyNumberFormat="1" applyFont="1" applyFill="1" applyBorder="1" applyAlignment="1">
      <alignment horizontal="center"/>
    </xf>
    <xf numFmtId="0" fontId="5" fillId="2" borderId="8" xfId="0" applyFont="1" applyFill="1" applyBorder="1"/>
    <xf numFmtId="0" fontId="8" fillId="2" borderId="2" xfId="0" applyFont="1" applyFill="1" applyBorder="1"/>
    <xf numFmtId="165" fontId="8" fillId="2" borderId="2" xfId="0" applyNumberFormat="1" applyFont="1" applyFill="1" applyBorder="1"/>
    <xf numFmtId="164" fontId="11" fillId="2" borderId="9" xfId="1" applyNumberFormat="1" applyFont="1" applyFill="1" applyBorder="1" applyAlignment="1">
      <alignment horizontal="center"/>
    </xf>
    <xf numFmtId="0" fontId="1" fillId="0" borderId="0" xfId="0" applyFont="1" applyFill="1" applyBorder="1"/>
    <xf numFmtId="165" fontId="5" fillId="3" borderId="0" xfId="0" applyNumberFormat="1" applyFont="1" applyFill="1" applyBorder="1"/>
    <xf numFmtId="165" fontId="5" fillId="3" borderId="0" xfId="0" applyNumberFormat="1" applyFont="1" applyFill="1" applyBorder="1" applyAlignment="1">
      <alignment horizontal="right"/>
    </xf>
    <xf numFmtId="10" fontId="9" fillId="3" borderId="0" xfId="1" applyNumberFormat="1" applyFont="1" applyFill="1" applyBorder="1" applyAlignment="1">
      <alignment horizontal="center"/>
    </xf>
    <xf numFmtId="165" fontId="5" fillId="3" borderId="10" xfId="0" applyNumberFormat="1" applyFont="1" applyFill="1" applyBorder="1"/>
    <xf numFmtId="165" fontId="5" fillId="3" borderId="11" xfId="0" applyNumberFormat="1" applyFont="1" applyFill="1" applyBorder="1"/>
    <xf numFmtId="0" fontId="9" fillId="0" borderId="0" xfId="0" applyFont="1" applyFill="1" applyAlignment="1">
      <alignment horizontal="left" wrapText="1"/>
    </xf>
    <xf numFmtId="165" fontId="5" fillId="3" borderId="12" xfId="0" applyNumberFormat="1" applyFont="1" applyFill="1" applyBorder="1" applyAlignment="1">
      <alignment horizontal="right"/>
    </xf>
    <xf numFmtId="165" fontId="5" fillId="3" borderId="3" xfId="0" applyNumberFormat="1" applyFont="1" applyFill="1" applyBorder="1"/>
    <xf numFmtId="165" fontId="5" fillId="3" borderId="3" xfId="0" applyNumberFormat="1" applyFont="1" applyFill="1" applyBorder="1" applyAlignment="1">
      <alignment horizontal="right"/>
    </xf>
    <xf numFmtId="164" fontId="9" fillId="3" borderId="0" xfId="1" applyNumberFormat="1" applyFont="1" applyFill="1" applyBorder="1" applyAlignment="1">
      <alignment horizontal="center"/>
    </xf>
    <xf numFmtId="164" fontId="9" fillId="3" borderId="0" xfId="1" quotePrefix="1" applyNumberFormat="1" applyFont="1" applyFill="1" applyBorder="1" applyAlignment="1">
      <alignment horizontal="center"/>
    </xf>
    <xf numFmtId="10" fontId="9" fillId="0" borderId="0" xfId="1" applyNumberFormat="1" applyFont="1" applyFill="1" applyBorder="1" applyAlignment="1">
      <alignment horizontal="center"/>
    </xf>
    <xf numFmtId="10" fontId="11" fillId="0" borderId="0" xfId="1" applyNumberFormat="1" applyFont="1" applyFill="1" applyBorder="1" applyAlignment="1">
      <alignment horizontal="center"/>
    </xf>
    <xf numFmtId="0" fontId="5" fillId="0" borderId="6" xfId="0" applyFont="1" applyFill="1" applyBorder="1"/>
    <xf numFmtId="0" fontId="5" fillId="0" borderId="13" xfId="0" applyFont="1" applyFill="1" applyBorder="1"/>
    <xf numFmtId="0" fontId="5" fillId="0" borderId="0" xfId="0" applyFont="1" applyFill="1" applyBorder="1"/>
    <xf numFmtId="10" fontId="16" fillId="0" borderId="0" xfId="1" applyNumberFormat="1" applyFont="1" applyFill="1" applyBorder="1"/>
    <xf numFmtId="165" fontId="5" fillId="3" borderId="14" xfId="0" applyNumberFormat="1" applyFont="1" applyFill="1" applyBorder="1" applyAlignment="1">
      <alignment horizontal="right"/>
    </xf>
    <xf numFmtId="0" fontId="5" fillId="0" borderId="13" xfId="0" quotePrefix="1" applyFont="1" applyFill="1" applyBorder="1" applyAlignment="1">
      <alignment horizontal="left"/>
    </xf>
    <xf numFmtId="165" fontId="5" fillId="0" borderId="12" xfId="0" applyNumberFormat="1" applyFont="1" applyFill="1" applyBorder="1"/>
    <xf numFmtId="165" fontId="5" fillId="3" borderId="15" xfId="0" applyNumberFormat="1" applyFont="1" applyFill="1" applyBorder="1"/>
    <xf numFmtId="164" fontId="16" fillId="0" borderId="0" xfId="1" applyNumberFormat="1" applyFont="1" applyFill="1" applyBorder="1"/>
    <xf numFmtId="0" fontId="5" fillId="0" borderId="13" xfId="0" applyFont="1" applyFill="1" applyBorder="1" applyAlignment="1">
      <alignment horizontal="left"/>
    </xf>
    <xf numFmtId="165" fontId="5" fillId="3" borderId="15" xfId="0" applyNumberFormat="1" applyFont="1" applyFill="1" applyBorder="1" applyAlignment="1">
      <alignment horizontal="right"/>
    </xf>
    <xf numFmtId="165" fontId="5" fillId="3" borderId="16" xfId="0" applyNumberFormat="1" applyFont="1" applyFill="1" applyBorder="1" applyAlignment="1">
      <alignment horizontal="right"/>
    </xf>
    <xf numFmtId="0" fontId="0" fillId="0" borderId="13" xfId="0" quotePrefix="1" applyBorder="1"/>
    <xf numFmtId="0" fontId="0" fillId="0" borderId="0" xfId="0" applyBorder="1"/>
    <xf numFmtId="0" fontId="0" fillId="0" borderId="14" xfId="0" applyBorder="1"/>
    <xf numFmtId="0" fontId="5" fillId="0" borderId="8" xfId="0" quotePrefix="1" applyFont="1" applyFill="1" applyBorder="1" applyAlignment="1">
      <alignment horizontal="left"/>
    </xf>
    <xf numFmtId="0" fontId="5" fillId="0" borderId="2" xfId="0" applyFont="1" applyFill="1" applyBorder="1"/>
    <xf numFmtId="165" fontId="5" fillId="0" borderId="17" xfId="0" applyNumberFormat="1" applyFont="1" applyFill="1" applyBorder="1"/>
    <xf numFmtId="164" fontId="16" fillId="0" borderId="2" xfId="1" applyNumberFormat="1" applyFont="1" applyFill="1" applyBorder="1"/>
    <xf numFmtId="164" fontId="9" fillId="0" borderId="2" xfId="1" applyNumberFormat="1" applyFont="1" applyFill="1" applyBorder="1" applyAlignment="1">
      <alignment horizontal="center"/>
    </xf>
    <xf numFmtId="165" fontId="5" fillId="3" borderId="2" xfId="0" applyNumberFormat="1" applyFont="1" applyFill="1" applyBorder="1" applyAlignment="1">
      <alignment horizontal="right"/>
    </xf>
    <xf numFmtId="165" fontId="5" fillId="3" borderId="9" xfId="0" applyNumberFormat="1" applyFont="1" applyFill="1" applyBorder="1" applyAlignment="1">
      <alignment horizontal="right"/>
    </xf>
    <xf numFmtId="0" fontId="20" fillId="0" borderId="5" xfId="0" applyFont="1" applyFill="1" applyBorder="1"/>
    <xf numFmtId="0" fontId="13" fillId="0" borderId="13" xfId="0" applyFont="1" applyFill="1" applyBorder="1"/>
    <xf numFmtId="164" fontId="11" fillId="0" borderId="0" xfId="1" applyNumberFormat="1" applyFont="1" applyFill="1" applyBorder="1"/>
    <xf numFmtId="0" fontId="1" fillId="0" borderId="14" xfId="0" applyFont="1" applyFill="1" applyBorder="1"/>
    <xf numFmtId="165" fontId="5" fillId="3" borderId="14" xfId="0" applyNumberFormat="1" applyFont="1" applyFill="1" applyBorder="1"/>
    <xf numFmtId="0" fontId="8" fillId="0" borderId="0" xfId="0" applyFont="1" applyFill="1" applyBorder="1" applyAlignment="1">
      <alignment horizontal="center"/>
    </xf>
    <xf numFmtId="164" fontId="9" fillId="0" borderId="0" xfId="0" applyNumberFormat="1" applyFont="1" applyFill="1" applyBorder="1"/>
    <xf numFmtId="165" fontId="5" fillId="3" borderId="16" xfId="0" applyNumberFormat="1" applyFont="1" applyFill="1" applyBorder="1"/>
    <xf numFmtId="164" fontId="8" fillId="0" borderId="0" xfId="0" applyNumberFormat="1" applyFont="1" applyFill="1" applyBorder="1"/>
    <xf numFmtId="165" fontId="5" fillId="0" borderId="14" xfId="0" applyNumberFormat="1" applyFont="1" applyFill="1" applyBorder="1"/>
    <xf numFmtId="165" fontId="5" fillId="3" borderId="18" xfId="0" applyNumberFormat="1" applyFont="1" applyFill="1" applyBorder="1"/>
    <xf numFmtId="165" fontId="5" fillId="0" borderId="19" xfId="0" applyNumberFormat="1" applyFont="1" applyFill="1" applyBorder="1"/>
    <xf numFmtId="165" fontId="5" fillId="3" borderId="19" xfId="0" applyNumberFormat="1" applyFont="1" applyFill="1" applyBorder="1"/>
    <xf numFmtId="0" fontId="9" fillId="0" borderId="0" xfId="0" applyFont="1" applyFill="1" applyBorder="1" applyAlignment="1">
      <alignment horizontal="center"/>
    </xf>
    <xf numFmtId="0" fontId="5" fillId="0" borderId="8" xfId="0" applyFont="1" applyFill="1" applyBorder="1"/>
    <xf numFmtId="165" fontId="5" fillId="0" borderId="2" xfId="0" applyNumberFormat="1" applyFont="1" applyFill="1" applyBorder="1"/>
    <xf numFmtId="0" fontId="8" fillId="0" borderId="2" xfId="0" applyFont="1" applyFill="1" applyBorder="1"/>
    <xf numFmtId="164" fontId="11" fillId="0" borderId="2" xfId="1" applyNumberFormat="1" applyFont="1" applyFill="1" applyBorder="1" applyAlignment="1">
      <alignment horizontal="center"/>
    </xf>
    <xf numFmtId="165" fontId="5" fillId="3" borderId="17" xfId="0" applyNumberFormat="1" applyFont="1" applyFill="1" applyBorder="1"/>
    <xf numFmtId="165" fontId="5" fillId="3" borderId="20" xfId="0" applyNumberFormat="1" applyFont="1" applyFill="1" applyBorder="1"/>
    <xf numFmtId="0" fontId="20" fillId="0" borderId="5" xfId="0" applyFont="1" applyFill="1" applyBorder="1" applyAlignment="1">
      <alignment horizontal="left"/>
    </xf>
    <xf numFmtId="0" fontId="8" fillId="0" borderId="6" xfId="0" applyFont="1" applyFill="1" applyBorder="1"/>
    <xf numFmtId="166" fontId="8" fillId="0" borderId="6" xfId="0" applyNumberFormat="1" applyFont="1" applyFill="1" applyBorder="1"/>
    <xf numFmtId="165" fontId="10" fillId="0" borderId="6" xfId="0" applyNumberFormat="1" applyFont="1" applyFill="1" applyBorder="1"/>
    <xf numFmtId="165" fontId="10" fillId="0" borderId="7" xfId="0" applyNumberFormat="1" applyFont="1" applyFill="1" applyBorder="1"/>
    <xf numFmtId="0" fontId="5" fillId="0" borderId="13" xfId="0" quotePrefix="1" applyFont="1" applyFill="1" applyBorder="1"/>
    <xf numFmtId="0" fontId="5" fillId="0" borderId="21" xfId="0" quotePrefix="1" applyFont="1" applyFill="1" applyBorder="1"/>
    <xf numFmtId="0" fontId="8" fillId="0" borderId="19" xfId="0" applyFont="1" applyFill="1" applyBorder="1"/>
    <xf numFmtId="166" fontId="8" fillId="0" borderId="19" xfId="0" applyNumberFormat="1" applyFont="1" applyFill="1" applyBorder="1"/>
    <xf numFmtId="0" fontId="5" fillId="0" borderId="21" xfId="0" applyFont="1" applyFill="1" applyBorder="1"/>
    <xf numFmtId="166" fontId="8" fillId="0" borderId="2" xfId="0" applyNumberFormat="1" applyFont="1" applyFill="1" applyBorder="1"/>
    <xf numFmtId="165" fontId="5" fillId="3" borderId="9" xfId="0" applyNumberFormat="1" applyFont="1" applyFill="1" applyBorder="1"/>
    <xf numFmtId="0" fontId="20" fillId="0" borderId="13" xfId="0" applyFont="1" applyFill="1" applyBorder="1" applyAlignment="1">
      <alignment horizontal="left"/>
    </xf>
    <xf numFmtId="165" fontId="10" fillId="0" borderId="14" xfId="0" applyNumberFormat="1" applyFont="1" applyFill="1" applyBorder="1"/>
    <xf numFmtId="0" fontId="5" fillId="0" borderId="13" xfId="0" applyFont="1" applyFill="1" applyBorder="1" applyAlignment="1">
      <alignment horizontal="left" indent="1"/>
    </xf>
    <xf numFmtId="167" fontId="5" fillId="3" borderId="0" xfId="0" applyNumberFormat="1" applyFont="1" applyFill="1" applyBorder="1"/>
    <xf numFmtId="167" fontId="5" fillId="3" borderId="0" xfId="0" applyNumberFormat="1" applyFont="1" applyFill="1" applyBorder="1" applyAlignment="1">
      <alignment horizontal="right"/>
    </xf>
    <xf numFmtId="167" fontId="5" fillId="3" borderId="12" xfId="0" applyNumberFormat="1" applyFont="1" applyFill="1" applyBorder="1"/>
    <xf numFmtId="0" fontId="9" fillId="0" borderId="0" xfId="0" applyFont="1" applyFill="1" applyAlignment="1">
      <alignment horizontal="left" wrapText="1"/>
    </xf>
    <xf numFmtId="0" fontId="9" fillId="0" borderId="0" xfId="0" applyFont="1" applyFill="1" applyAlignment="1">
      <alignment horizontal="left" vertical="center" wrapText="1"/>
    </xf>
    <xf numFmtId="0" fontId="9" fillId="0" borderId="0" xfId="0" quotePrefix="1" applyFont="1" applyFill="1" applyAlignment="1">
      <alignment horizontal="left" vertical="center" wrapText="1"/>
    </xf>
    <xf numFmtId="0" fontId="18" fillId="0" borderId="6" xfId="0" quotePrefix="1" applyFont="1" applyFill="1" applyBorder="1" applyAlignment="1">
      <alignment horizontal="center" wrapText="1"/>
    </xf>
    <xf numFmtId="0" fontId="18" fillId="0" borderId="0" xfId="0" quotePrefix="1" applyFont="1" applyFill="1" applyBorder="1" applyAlignment="1">
      <alignment horizontal="center" wrapText="1"/>
    </xf>
    <xf numFmtId="0" fontId="18" fillId="0" borderId="12" xfId="0" quotePrefix="1" applyFont="1" applyFill="1" applyBorder="1" applyAlignment="1">
      <alignment horizontal="center" wrapText="1"/>
    </xf>
    <xf numFmtId="0" fontId="18" fillId="0" borderId="6" xfId="0" applyFont="1" applyFill="1" applyBorder="1" applyAlignment="1">
      <alignment horizontal="center" wrapText="1"/>
    </xf>
    <xf numFmtId="0" fontId="18" fillId="0" borderId="0" xfId="0" applyFont="1" applyFill="1" applyBorder="1" applyAlignment="1">
      <alignment horizontal="center" wrapText="1"/>
    </xf>
    <xf numFmtId="0" fontId="18" fillId="0" borderId="12" xfId="0" applyFont="1" applyFill="1" applyBorder="1" applyAlignment="1">
      <alignment horizontal="center" wrapText="1"/>
    </xf>
    <xf numFmtId="0" fontId="5" fillId="0" borderId="6" xfId="0" quotePrefix="1" applyFont="1" applyFill="1" applyBorder="1" applyAlignment="1">
      <alignment horizontal="center" wrapText="1"/>
    </xf>
    <xf numFmtId="0" fontId="5" fillId="0" borderId="0" xfId="0" quotePrefix="1" applyFont="1" applyFill="1" applyBorder="1" applyAlignment="1">
      <alignment horizontal="center" wrapText="1"/>
    </xf>
    <xf numFmtId="0" fontId="5" fillId="0" borderId="12" xfId="0" quotePrefix="1" applyFont="1" applyFill="1" applyBorder="1" applyAlignment="1">
      <alignment horizontal="center" wrapText="1"/>
    </xf>
    <xf numFmtId="0" fontId="5" fillId="0" borderId="6" xfId="0" applyFont="1" applyFill="1" applyBorder="1" applyAlignment="1">
      <alignment horizontal="center" wrapText="1"/>
    </xf>
    <xf numFmtId="0" fontId="5" fillId="0" borderId="0" xfId="0" applyFont="1" applyFill="1" applyBorder="1" applyAlignment="1">
      <alignment horizontal="center" wrapText="1"/>
    </xf>
    <xf numFmtId="0" fontId="5" fillId="0" borderId="12" xfId="0" applyFont="1" applyFill="1" applyBorder="1" applyAlignment="1">
      <alignment horizontal="center" wrapText="1"/>
    </xf>
    <xf numFmtId="0" fontId="18" fillId="0" borderId="19" xfId="0" quotePrefix="1" applyFont="1" applyFill="1" applyBorder="1" applyAlignment="1">
      <alignment horizontal="center" wrapText="1"/>
    </xf>
    <xf numFmtId="0" fontId="18" fillId="0" borderId="19" xfId="0" applyFont="1" applyFill="1" applyBorder="1" applyAlignment="1">
      <alignment horizontal="center" wrapText="1"/>
    </xf>
    <xf numFmtId="0" fontId="5" fillId="0" borderId="19" xfId="0" quotePrefix="1" applyFont="1" applyFill="1" applyBorder="1" applyAlignment="1">
      <alignment horizontal="center" wrapText="1"/>
    </xf>
    <xf numFmtId="0" fontId="5" fillId="0" borderId="19" xfId="0" applyFont="1" applyFill="1" applyBorder="1" applyAlignment="1">
      <alignment horizontal="center" wrapText="1"/>
    </xf>
    <xf numFmtId="0" fontId="5" fillId="0" borderId="7" xfId="0" quotePrefix="1" applyFont="1" applyFill="1" applyBorder="1" applyAlignment="1">
      <alignment horizontal="center" wrapText="1"/>
    </xf>
    <xf numFmtId="0" fontId="5" fillId="0" borderId="14" xfId="0" quotePrefix="1" applyFont="1" applyFill="1" applyBorder="1" applyAlignment="1">
      <alignment horizontal="center" wrapText="1"/>
    </xf>
    <xf numFmtId="0" fontId="5" fillId="0" borderId="15" xfId="0" quotePrefix="1" applyFont="1" applyFill="1" applyBorder="1" applyAlignment="1">
      <alignment horizontal="center" wrapText="1"/>
    </xf>
    <xf numFmtId="0" fontId="5" fillId="0" borderId="18" xfId="0" quotePrefix="1" applyFont="1" applyFill="1" applyBorder="1" applyAlignment="1">
      <alignment horizontal="center" wrapText="1"/>
    </xf>
    <xf numFmtId="0" fontId="9" fillId="0" borderId="0" xfId="0" applyFont="1"/>
    <xf numFmtId="0" fontId="5" fillId="0" borderId="0" xfId="0" applyFont="1"/>
    <xf numFmtId="0" fontId="9" fillId="0" borderId="0" xfId="0" applyFont="1" applyAlignment="1">
      <alignment horizontal="left" vertical="center" wrapText="1"/>
    </xf>
    <xf numFmtId="2" fontId="5" fillId="0" borderId="0" xfId="0" applyNumberFormat="1" applyFont="1"/>
    <xf numFmtId="0" fontId="5" fillId="0" borderId="0" xfId="0" applyFont="1" applyAlignment="1" applyProtection="1">
      <alignment horizontal="left"/>
    </xf>
    <xf numFmtId="2" fontId="9" fillId="4" borderId="0" xfId="0" applyNumberFormat="1" applyFont="1" applyFill="1" applyProtection="1">
      <protection locked="0"/>
    </xf>
    <xf numFmtId="9" fontId="9" fillId="4" borderId="0" xfId="1" applyFont="1" applyFill="1" applyProtection="1">
      <protection locked="0"/>
    </xf>
    <xf numFmtId="0" fontId="5" fillId="0" borderId="0" xfId="0" quotePrefix="1" applyFont="1" applyAlignment="1">
      <alignment horizontal="left"/>
    </xf>
    <xf numFmtId="0" fontId="5" fillId="0" borderId="0" xfId="0" quotePrefix="1" applyFont="1" applyAlignment="1" applyProtection="1">
      <alignment horizontal="left"/>
    </xf>
    <xf numFmtId="168" fontId="5" fillId="4" borderId="0" xfId="0" applyNumberFormat="1" applyFont="1" applyFill="1" applyProtection="1"/>
    <xf numFmtId="44" fontId="5" fillId="4" borderId="0" xfId="2" applyNumberFormat="1" applyFont="1" applyFill="1" applyProtection="1"/>
    <xf numFmtId="44" fontId="5" fillId="4" borderId="0" xfId="0" applyNumberFormat="1" applyFont="1" applyFill="1"/>
    <xf numFmtId="169" fontId="5" fillId="4" borderId="0" xfId="1" applyNumberFormat="1" applyFont="1" applyFill="1"/>
    <xf numFmtId="44" fontId="5" fillId="0" borderId="0" xfId="0" applyNumberFormat="1" applyFont="1"/>
    <xf numFmtId="170" fontId="5" fillId="4" borderId="0" xfId="0" applyNumberFormat="1" applyFont="1" applyFill="1"/>
    <xf numFmtId="164" fontId="5" fillId="4" borderId="0" xfId="1" applyNumberFormat="1" applyFont="1" applyFill="1"/>
    <xf numFmtId="0" fontId="9" fillId="0" borderId="0" xfId="0" quotePrefix="1" applyFont="1" applyAlignment="1">
      <alignment horizontal="left"/>
    </xf>
    <xf numFmtId="169" fontId="5" fillId="4" borderId="0" xfId="0" applyNumberFormat="1" applyFont="1" applyFill="1"/>
    <xf numFmtId="10" fontId="5" fillId="4" borderId="22" xfId="1" applyNumberFormat="1" applyFont="1" applyFill="1" applyBorder="1"/>
    <xf numFmtId="0" fontId="5" fillId="4" borderId="0" xfId="0" applyFont="1" applyFill="1"/>
    <xf numFmtId="10" fontId="5" fillId="4" borderId="23" xfId="1" applyNumberFormat="1" applyFont="1" applyFill="1" applyBorder="1"/>
    <xf numFmtId="10" fontId="5" fillId="4" borderId="24" xfId="1" applyNumberFormat="1" applyFont="1" applyFill="1" applyBorder="1"/>
    <xf numFmtId="0" fontId="5" fillId="0" borderId="0" xfId="0" applyFont="1" applyAlignment="1">
      <alignment horizontal="right"/>
    </xf>
    <xf numFmtId="168" fontId="5" fillId="4" borderId="22" xfId="0" applyNumberFormat="1" applyFont="1" applyFill="1" applyBorder="1"/>
    <xf numFmtId="0" fontId="5" fillId="0" borderId="0" xfId="0" applyFont="1" applyAlignment="1">
      <alignment vertical="center"/>
    </xf>
    <xf numFmtId="168" fontId="5" fillId="4" borderId="23" xfId="0" applyNumberFormat="1" applyFont="1" applyFill="1" applyBorder="1"/>
    <xf numFmtId="168" fontId="5" fillId="4" borderId="24" xfId="0" applyNumberFormat="1" applyFont="1" applyFill="1" applyBorder="1"/>
  </cellXfs>
  <cellStyles count="3">
    <cellStyle name="Currency" xfId="2" builtinId="4"/>
    <cellStyle name="Normal" xfId="0" builtinId="0"/>
    <cellStyle name="Percent" xfId="1" builtinId="5"/>
  </cellStyles>
  <dxfs count="0"/>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O108"/>
  <sheetViews>
    <sheetView tabSelected="1" topLeftCell="A34" workbookViewId="0">
      <selection activeCell="K49" sqref="K49"/>
    </sheetView>
  </sheetViews>
  <sheetFormatPr defaultColWidth="9.140625" defaultRowHeight="12.75" x14ac:dyDescent="0.2"/>
  <cols>
    <col min="1" max="1" width="11.42578125" style="4" customWidth="1"/>
    <col min="2" max="2" width="12.7109375" style="4" customWidth="1"/>
    <col min="3" max="3" width="11.42578125" style="4" customWidth="1"/>
    <col min="4" max="4" width="11.85546875" style="4" customWidth="1"/>
    <col min="5" max="5" width="9.85546875" style="4" customWidth="1"/>
    <col min="6" max="6" width="17.85546875" style="4" customWidth="1"/>
    <col min="7" max="7" width="10.140625" style="4" customWidth="1"/>
    <col min="8" max="8" width="18.7109375" style="4" customWidth="1"/>
    <col min="9" max="9" width="18.42578125" style="4" customWidth="1"/>
    <col min="10" max="10" width="8.42578125" style="4" customWidth="1"/>
    <col min="11" max="11" width="12" style="4" bestFit="1" customWidth="1"/>
    <col min="12" max="12" width="23.42578125" style="4" customWidth="1"/>
    <col min="13" max="13" width="10.42578125" style="4" customWidth="1"/>
    <col min="14" max="14" width="12" style="4" bestFit="1" customWidth="1"/>
    <col min="15" max="15" width="9.85546875" style="4" bestFit="1" customWidth="1"/>
    <col min="16" max="17" width="12" style="4" bestFit="1" customWidth="1"/>
    <col min="18" max="18" width="9.140625" style="4"/>
    <col min="19" max="19" width="12" style="4" bestFit="1" customWidth="1"/>
    <col min="20" max="20" width="13.85546875" style="4" bestFit="1" customWidth="1"/>
    <col min="21" max="21" width="9.140625" style="4"/>
    <col min="22" max="22" width="12" style="4" bestFit="1" customWidth="1"/>
    <col min="23" max="23" width="13.85546875" style="4" bestFit="1" customWidth="1"/>
    <col min="24" max="24" width="10.28515625" style="4" bestFit="1" customWidth="1"/>
    <col min="25" max="25" width="12" style="4" bestFit="1" customWidth="1"/>
    <col min="26" max="26" width="13.85546875" style="4" bestFit="1" customWidth="1"/>
    <col min="27" max="27" width="9.140625" style="4"/>
    <col min="28" max="29" width="13.85546875" style="4" bestFit="1" customWidth="1"/>
    <col min="30" max="30" width="9.140625" style="4"/>
    <col min="31" max="32" width="13.85546875" style="4" bestFit="1" customWidth="1"/>
    <col min="33" max="33" width="9.140625" style="4"/>
    <col min="34" max="35" width="13.85546875" style="4" bestFit="1" customWidth="1"/>
    <col min="36" max="36" width="9.140625" style="4"/>
    <col min="37" max="37" width="13.85546875" style="4" bestFit="1" customWidth="1"/>
    <col min="38" max="16384" width="9.140625" style="4"/>
  </cols>
  <sheetData>
    <row r="1" spans="1:41" ht="15.75" x14ac:dyDescent="0.25">
      <c r="A1" s="2"/>
      <c r="B1" s="2"/>
      <c r="C1" s="2"/>
      <c r="D1" s="2"/>
      <c r="E1" s="2"/>
      <c r="F1" s="2"/>
      <c r="G1" s="2"/>
      <c r="H1" s="2"/>
      <c r="I1" s="3"/>
    </row>
    <row r="2" spans="1:41" x14ac:dyDescent="0.2">
      <c r="J2" s="6"/>
      <c r="K2" s="6"/>
      <c r="L2" s="6"/>
      <c r="M2" s="11"/>
      <c r="N2" s="6"/>
      <c r="O2" s="6"/>
      <c r="P2" s="6"/>
      <c r="Q2" s="6"/>
      <c r="R2" s="6"/>
      <c r="S2" s="6"/>
      <c r="T2" s="6"/>
    </row>
    <row r="3" spans="1:41" x14ac:dyDescent="0.2">
      <c r="A3" s="120" t="s">
        <v>66</v>
      </c>
      <c r="B3" s="121"/>
      <c r="C3" s="121"/>
      <c r="D3" s="121"/>
      <c r="E3" s="121"/>
      <c r="F3" s="121"/>
      <c r="G3" s="121"/>
      <c r="H3" s="121"/>
      <c r="J3" s="6"/>
      <c r="K3" s="6"/>
      <c r="L3" s="6"/>
      <c r="M3" s="11"/>
      <c r="N3" s="6"/>
      <c r="O3" s="6"/>
      <c r="P3" s="6"/>
      <c r="Q3" s="6"/>
      <c r="R3" s="6"/>
      <c r="S3" s="6"/>
      <c r="T3" s="6"/>
      <c r="U3" s="6"/>
      <c r="V3" s="6"/>
      <c r="W3" s="6"/>
      <c r="X3" s="6"/>
      <c r="Y3" s="6"/>
      <c r="Z3" s="6"/>
      <c r="AA3" s="6"/>
      <c r="AB3" s="6"/>
      <c r="AC3" s="6"/>
      <c r="AD3" s="6"/>
      <c r="AE3" s="6"/>
      <c r="AF3" s="6"/>
      <c r="AG3" s="6"/>
      <c r="AH3" s="6"/>
      <c r="AI3" s="6"/>
      <c r="AJ3" s="6"/>
      <c r="AK3" s="6"/>
      <c r="AL3" s="6"/>
      <c r="AM3" s="6"/>
      <c r="AN3" s="6"/>
      <c r="AO3" s="6"/>
    </row>
    <row r="4" spans="1:41" x14ac:dyDescent="0.2">
      <c r="A4" s="121"/>
      <c r="B4" s="121"/>
      <c r="C4" s="121"/>
      <c r="D4" s="121"/>
      <c r="E4" s="121"/>
      <c r="F4" s="121"/>
      <c r="G4" s="121"/>
      <c r="H4" s="121"/>
      <c r="J4" s="6"/>
      <c r="K4" s="9"/>
      <c r="L4" s="9"/>
      <c r="M4" s="9"/>
      <c r="N4" s="9"/>
      <c r="O4" s="9"/>
      <c r="P4" s="9"/>
      <c r="Q4" s="9"/>
      <c r="R4" s="9"/>
      <c r="S4" s="9"/>
      <c r="T4" s="6"/>
      <c r="U4" s="6"/>
      <c r="V4" s="6"/>
      <c r="W4" s="6"/>
      <c r="X4" s="6"/>
      <c r="Y4" s="6"/>
      <c r="Z4" s="6"/>
      <c r="AA4" s="6"/>
      <c r="AB4" s="6"/>
      <c r="AC4" s="6"/>
      <c r="AD4" s="6"/>
      <c r="AE4" s="6"/>
      <c r="AF4" s="6"/>
      <c r="AG4" s="6"/>
      <c r="AH4" s="6"/>
      <c r="AI4" s="6"/>
      <c r="AJ4" s="6"/>
      <c r="AK4" s="6"/>
      <c r="AL4" s="6"/>
      <c r="AM4" s="6"/>
      <c r="AN4" s="6"/>
      <c r="AO4" s="6"/>
    </row>
    <row r="5" spans="1:41" x14ac:dyDescent="0.2">
      <c r="A5" s="121"/>
      <c r="B5" s="121"/>
      <c r="C5" s="121"/>
      <c r="D5" s="121"/>
      <c r="E5" s="121"/>
      <c r="F5" s="121"/>
      <c r="G5" s="121"/>
      <c r="H5" s="121"/>
      <c r="J5" s="6"/>
      <c r="K5" s="9"/>
      <c r="L5" s="9"/>
      <c r="M5" s="9"/>
      <c r="N5" s="9"/>
      <c r="O5" s="9"/>
      <c r="P5" s="9"/>
      <c r="Q5" s="9"/>
      <c r="R5" s="9"/>
      <c r="S5" s="9"/>
      <c r="T5" s="6"/>
      <c r="U5" s="6"/>
      <c r="V5" s="6"/>
      <c r="W5" s="6"/>
      <c r="X5" s="6"/>
      <c r="Y5" s="6"/>
      <c r="Z5" s="6"/>
      <c r="AA5" s="6"/>
      <c r="AB5" s="6"/>
      <c r="AC5" s="6"/>
      <c r="AD5" s="6"/>
      <c r="AE5" s="6"/>
      <c r="AF5" s="6"/>
      <c r="AG5" s="6"/>
      <c r="AH5" s="6"/>
      <c r="AI5" s="6"/>
      <c r="AJ5" s="6"/>
      <c r="AK5" s="6"/>
      <c r="AL5" s="6"/>
      <c r="AM5" s="6"/>
      <c r="AN5" s="6"/>
      <c r="AO5" s="6"/>
    </row>
    <row r="6" spans="1:41" x14ac:dyDescent="0.2">
      <c r="A6" s="121"/>
      <c r="B6" s="121"/>
      <c r="C6" s="121"/>
      <c r="D6" s="121"/>
      <c r="E6" s="121"/>
      <c r="F6" s="121"/>
      <c r="G6" s="121"/>
      <c r="H6" s="121"/>
      <c r="J6" s="6"/>
      <c r="K6" s="9"/>
      <c r="L6" s="9"/>
      <c r="M6" s="9"/>
      <c r="N6" s="9"/>
      <c r="O6" s="9"/>
      <c r="P6" s="9"/>
      <c r="Q6" s="9"/>
      <c r="R6" s="9"/>
      <c r="S6" s="9"/>
      <c r="T6" s="6"/>
      <c r="U6" s="6"/>
      <c r="V6" s="6"/>
      <c r="W6" s="6"/>
      <c r="X6" s="6"/>
      <c r="Y6" s="6"/>
      <c r="Z6" s="6"/>
      <c r="AA6" s="6"/>
      <c r="AB6" s="6"/>
      <c r="AC6" s="6"/>
      <c r="AD6" s="6"/>
      <c r="AE6" s="6"/>
      <c r="AF6" s="6"/>
      <c r="AG6" s="6"/>
      <c r="AH6" s="6"/>
      <c r="AI6" s="6"/>
      <c r="AJ6" s="6"/>
      <c r="AK6" s="6"/>
      <c r="AL6" s="6"/>
      <c r="AM6" s="6"/>
      <c r="AN6" s="6"/>
      <c r="AO6" s="6"/>
    </row>
    <row r="7" spans="1:41" x14ac:dyDescent="0.2">
      <c r="A7" s="121"/>
      <c r="B7" s="121"/>
      <c r="C7" s="121"/>
      <c r="D7" s="121"/>
      <c r="E7" s="121"/>
      <c r="F7" s="121"/>
      <c r="G7" s="121"/>
      <c r="H7" s="121"/>
      <c r="J7" s="6"/>
      <c r="K7" s="9"/>
      <c r="L7" s="9"/>
      <c r="M7" s="9"/>
      <c r="N7" s="9"/>
      <c r="O7" s="9"/>
      <c r="P7" s="9"/>
      <c r="Q7" s="9"/>
      <c r="R7" s="9"/>
      <c r="S7" s="9"/>
      <c r="T7" s="6"/>
      <c r="U7" s="6"/>
      <c r="V7" s="6"/>
      <c r="W7" s="6"/>
      <c r="X7" s="6"/>
      <c r="Y7" s="6"/>
      <c r="Z7" s="6"/>
      <c r="AA7" s="6"/>
      <c r="AB7" s="6"/>
      <c r="AC7" s="6"/>
      <c r="AD7" s="6"/>
      <c r="AE7" s="6"/>
      <c r="AF7" s="6"/>
      <c r="AG7" s="6"/>
      <c r="AH7" s="6"/>
      <c r="AI7" s="6"/>
      <c r="AJ7" s="6"/>
      <c r="AK7" s="6"/>
      <c r="AL7" s="6"/>
      <c r="AM7" s="6"/>
      <c r="AN7" s="6"/>
      <c r="AO7" s="6"/>
    </row>
    <row r="8" spans="1:41" x14ac:dyDescent="0.2">
      <c r="A8" s="121"/>
      <c r="B8" s="121"/>
      <c r="C8" s="121"/>
      <c r="D8" s="121"/>
      <c r="E8" s="121"/>
      <c r="F8" s="121"/>
      <c r="G8" s="121"/>
      <c r="H8" s="121"/>
      <c r="J8" s="6"/>
      <c r="K8" s="9"/>
      <c r="L8" s="9"/>
      <c r="M8" s="9"/>
      <c r="N8" s="9"/>
      <c r="O8" s="9"/>
      <c r="P8" s="9"/>
      <c r="Q8" s="9"/>
      <c r="R8" s="9"/>
      <c r="S8" s="9"/>
      <c r="T8" s="6"/>
      <c r="U8" s="6"/>
      <c r="V8" s="6"/>
      <c r="W8" s="6"/>
      <c r="X8" s="6"/>
      <c r="Y8" s="6"/>
      <c r="Z8" s="6"/>
      <c r="AA8" s="6"/>
      <c r="AB8" s="6"/>
      <c r="AC8" s="6"/>
      <c r="AD8" s="6"/>
      <c r="AE8" s="6"/>
      <c r="AF8" s="6"/>
      <c r="AG8" s="6"/>
      <c r="AH8" s="6"/>
      <c r="AI8" s="6"/>
      <c r="AJ8" s="6"/>
      <c r="AK8" s="6"/>
      <c r="AL8" s="6"/>
      <c r="AM8" s="6"/>
      <c r="AN8" s="6"/>
      <c r="AO8" s="6"/>
    </row>
    <row r="9" spans="1:41" x14ac:dyDescent="0.2">
      <c r="A9" s="121"/>
      <c r="B9" s="121"/>
      <c r="C9" s="121"/>
      <c r="D9" s="121"/>
      <c r="E9" s="121"/>
      <c r="F9" s="121"/>
      <c r="G9" s="121"/>
      <c r="H9" s="121"/>
      <c r="J9" s="6"/>
      <c r="K9" s="9"/>
      <c r="L9" s="9"/>
      <c r="M9" s="9"/>
      <c r="N9" s="9"/>
      <c r="O9" s="9"/>
      <c r="P9" s="9"/>
      <c r="Q9" s="9"/>
      <c r="R9" s="9"/>
      <c r="S9" s="9"/>
      <c r="T9" s="6"/>
      <c r="U9" s="6"/>
      <c r="V9" s="6"/>
      <c r="W9" s="6"/>
      <c r="X9" s="6"/>
      <c r="Y9" s="6"/>
      <c r="Z9" s="6"/>
      <c r="AA9" s="6"/>
      <c r="AB9" s="6"/>
      <c r="AC9" s="6"/>
      <c r="AD9" s="6"/>
      <c r="AE9" s="6"/>
      <c r="AF9" s="6"/>
      <c r="AG9" s="6"/>
      <c r="AH9" s="6"/>
      <c r="AI9" s="6"/>
      <c r="AJ9" s="6"/>
      <c r="AK9" s="6"/>
      <c r="AL9" s="6"/>
      <c r="AM9" s="6"/>
      <c r="AN9" s="6"/>
      <c r="AO9" s="6"/>
    </row>
    <row r="10" spans="1:41" x14ac:dyDescent="0.2">
      <c r="A10" s="121"/>
      <c r="B10" s="121"/>
      <c r="C10" s="121"/>
      <c r="D10" s="121"/>
      <c r="E10" s="121"/>
      <c r="F10" s="121"/>
      <c r="G10" s="121"/>
      <c r="H10" s="121"/>
      <c r="J10" s="6"/>
      <c r="K10" s="9"/>
      <c r="L10" s="9"/>
      <c r="M10" s="9"/>
      <c r="N10" s="9"/>
      <c r="O10" s="9"/>
      <c r="P10" s="9"/>
      <c r="Q10" s="9"/>
      <c r="R10" s="9"/>
      <c r="S10" s="9"/>
      <c r="T10" s="6"/>
      <c r="U10" s="6"/>
      <c r="V10" s="6"/>
      <c r="W10" s="6"/>
      <c r="X10" s="6"/>
      <c r="Y10" s="6"/>
      <c r="Z10" s="6"/>
      <c r="AA10" s="6"/>
      <c r="AB10" s="6"/>
      <c r="AC10" s="6"/>
      <c r="AD10" s="6"/>
      <c r="AE10" s="6"/>
      <c r="AF10" s="6"/>
      <c r="AG10" s="6"/>
      <c r="AH10" s="6"/>
      <c r="AI10" s="6"/>
      <c r="AJ10" s="6"/>
      <c r="AK10" s="6"/>
      <c r="AL10" s="6"/>
      <c r="AM10" s="6"/>
      <c r="AN10" s="6"/>
      <c r="AO10" s="6"/>
    </row>
    <row r="11" spans="1:41" x14ac:dyDescent="0.2">
      <c r="A11" s="121"/>
      <c r="B11" s="121"/>
      <c r="C11" s="121"/>
      <c r="D11" s="121"/>
      <c r="E11" s="121"/>
      <c r="F11" s="121"/>
      <c r="G11" s="121"/>
      <c r="H11" s="121"/>
      <c r="J11" s="6"/>
      <c r="K11" s="9"/>
      <c r="L11" s="9"/>
      <c r="M11" s="9"/>
      <c r="N11" s="9"/>
      <c r="O11" s="9"/>
      <c r="P11" s="9"/>
      <c r="Q11" s="9"/>
      <c r="R11" s="9"/>
      <c r="S11" s="9"/>
      <c r="T11" s="6"/>
      <c r="U11" s="6"/>
      <c r="V11" s="6"/>
      <c r="W11" s="6"/>
      <c r="X11" s="6"/>
      <c r="Y11" s="6"/>
      <c r="Z11" s="6"/>
      <c r="AA11" s="6"/>
      <c r="AB11" s="6"/>
      <c r="AC11" s="6"/>
      <c r="AD11" s="6"/>
      <c r="AE11" s="6"/>
      <c r="AF11" s="6"/>
      <c r="AG11" s="6"/>
      <c r="AH11" s="6"/>
      <c r="AI11" s="6"/>
      <c r="AJ11" s="6"/>
      <c r="AK11" s="6"/>
      <c r="AL11" s="6"/>
      <c r="AM11" s="6"/>
      <c r="AN11" s="6"/>
      <c r="AO11" s="6"/>
    </row>
    <row r="12" spans="1:41" x14ac:dyDescent="0.2">
      <c r="A12" s="121"/>
      <c r="B12" s="121"/>
      <c r="C12" s="121"/>
      <c r="D12" s="121"/>
      <c r="E12" s="121"/>
      <c r="F12" s="121"/>
      <c r="G12" s="121"/>
      <c r="H12" s="121"/>
      <c r="J12" s="6"/>
      <c r="K12" s="9"/>
      <c r="L12" s="9"/>
      <c r="M12" s="9"/>
      <c r="N12" s="9"/>
      <c r="O12" s="9"/>
      <c r="P12" s="9"/>
      <c r="Q12" s="9"/>
      <c r="R12" s="9"/>
      <c r="S12" s="9"/>
      <c r="T12" s="6"/>
      <c r="U12" s="6"/>
      <c r="V12" s="6"/>
      <c r="W12" s="6"/>
      <c r="X12" s="6"/>
      <c r="Y12" s="6"/>
      <c r="Z12" s="6"/>
      <c r="AA12" s="6"/>
      <c r="AB12" s="6"/>
      <c r="AC12" s="6"/>
      <c r="AD12" s="6"/>
      <c r="AE12" s="6"/>
      <c r="AF12" s="6"/>
      <c r="AG12" s="6"/>
      <c r="AH12" s="6"/>
      <c r="AI12" s="6"/>
      <c r="AJ12" s="6"/>
      <c r="AK12" s="6"/>
      <c r="AL12" s="6"/>
      <c r="AM12" s="6"/>
      <c r="AN12" s="6"/>
      <c r="AO12" s="6"/>
    </row>
    <row r="13" spans="1:41" x14ac:dyDescent="0.2">
      <c r="A13" s="5"/>
      <c r="B13" s="5"/>
      <c r="C13" s="5"/>
      <c r="D13" s="5"/>
      <c r="E13" s="5"/>
      <c r="F13" s="5"/>
      <c r="G13" s="5"/>
      <c r="H13" s="5"/>
      <c r="J13" s="6"/>
      <c r="K13" s="9"/>
      <c r="L13" s="9"/>
      <c r="M13" s="9"/>
      <c r="N13" s="9"/>
      <c r="O13" s="9"/>
      <c r="P13" s="9"/>
      <c r="Q13" s="9"/>
      <c r="R13" s="9"/>
      <c r="S13" s="9"/>
      <c r="T13" s="6"/>
      <c r="U13" s="6"/>
      <c r="V13" s="6"/>
      <c r="W13" s="6"/>
      <c r="X13" s="6"/>
      <c r="Y13" s="6"/>
      <c r="Z13" s="6"/>
      <c r="AA13" s="6"/>
      <c r="AB13" s="6"/>
      <c r="AC13" s="6"/>
      <c r="AD13" s="6"/>
      <c r="AE13" s="6"/>
      <c r="AF13" s="6"/>
      <c r="AG13" s="6"/>
      <c r="AH13" s="6"/>
      <c r="AI13" s="6"/>
      <c r="AJ13" s="6"/>
      <c r="AK13" s="6"/>
      <c r="AL13" s="6"/>
      <c r="AM13" s="6"/>
      <c r="AN13" s="6"/>
      <c r="AO13" s="6"/>
    </row>
    <row r="14" spans="1:41" ht="13.35" customHeight="1" x14ac:dyDescent="0.2">
      <c r="A14" s="1" t="s">
        <v>23</v>
      </c>
      <c r="D14" s="12" t="s">
        <v>24</v>
      </c>
      <c r="J14" s="6"/>
      <c r="K14" s="9"/>
      <c r="L14" s="9"/>
      <c r="M14" s="9"/>
      <c r="N14" s="9"/>
      <c r="O14" s="9"/>
      <c r="P14" s="9"/>
      <c r="Q14" s="9"/>
      <c r="R14" s="9"/>
      <c r="S14" s="9"/>
      <c r="T14" s="6"/>
      <c r="U14" s="6"/>
      <c r="V14" s="6"/>
      <c r="W14" s="6"/>
      <c r="X14" s="6"/>
      <c r="Y14" s="6"/>
      <c r="Z14" s="6"/>
      <c r="AA14" s="6"/>
      <c r="AB14" s="6"/>
      <c r="AC14" s="6"/>
      <c r="AD14" s="6"/>
      <c r="AE14" s="6"/>
      <c r="AF14" s="6"/>
      <c r="AG14" s="6"/>
      <c r="AH14" s="6"/>
      <c r="AI14" s="6"/>
      <c r="AJ14" s="6"/>
      <c r="AK14" s="6"/>
      <c r="AL14" s="6"/>
      <c r="AM14" s="6"/>
      <c r="AN14" s="6"/>
      <c r="AO14" s="6"/>
    </row>
    <row r="15" spans="1:41" ht="13.35" customHeight="1" x14ac:dyDescent="0.2">
      <c r="A15" s="13"/>
      <c r="D15" s="14" t="s">
        <v>25</v>
      </c>
      <c r="J15" s="6"/>
      <c r="K15" s="9"/>
      <c r="L15" s="9"/>
      <c r="M15" s="9"/>
      <c r="N15" s="9"/>
      <c r="O15" s="9"/>
      <c r="P15" s="9"/>
      <c r="Q15" s="9"/>
      <c r="R15" s="9"/>
      <c r="S15" s="9"/>
      <c r="T15" s="6"/>
      <c r="U15" s="6"/>
      <c r="V15" s="6"/>
      <c r="W15" s="6"/>
      <c r="X15" s="6"/>
      <c r="Y15" s="6"/>
      <c r="Z15" s="6"/>
      <c r="AA15" s="6"/>
      <c r="AB15" s="6"/>
      <c r="AC15" s="6"/>
      <c r="AD15" s="6"/>
      <c r="AE15" s="6"/>
      <c r="AF15" s="6"/>
      <c r="AG15" s="6"/>
      <c r="AH15" s="6"/>
      <c r="AI15" s="6"/>
      <c r="AJ15" s="6"/>
      <c r="AK15" s="6"/>
      <c r="AL15" s="6"/>
      <c r="AM15" s="6"/>
      <c r="AN15" s="6"/>
      <c r="AO15" s="6"/>
    </row>
    <row r="16" spans="1:41" ht="13.35" customHeight="1" x14ac:dyDescent="0.2">
      <c r="A16" s="1" t="s">
        <v>15</v>
      </c>
      <c r="D16" s="35">
        <v>0.4</v>
      </c>
      <c r="J16" s="6"/>
      <c r="K16" s="9"/>
      <c r="L16" s="9"/>
      <c r="M16" s="9"/>
      <c r="N16" s="9"/>
      <c r="O16" s="9"/>
      <c r="P16" s="9"/>
      <c r="Q16" s="9"/>
      <c r="R16" s="9"/>
      <c r="S16" s="9"/>
      <c r="T16" s="6"/>
      <c r="U16" s="6"/>
      <c r="V16" s="6"/>
      <c r="W16" s="6"/>
      <c r="X16" s="6"/>
      <c r="Y16" s="6"/>
      <c r="Z16" s="6"/>
      <c r="AA16" s="6"/>
      <c r="AB16" s="6"/>
      <c r="AC16" s="6"/>
      <c r="AD16" s="6"/>
      <c r="AE16" s="6"/>
      <c r="AF16" s="6"/>
      <c r="AG16" s="6"/>
      <c r="AH16" s="6"/>
      <c r="AI16" s="6"/>
      <c r="AJ16" s="6"/>
      <c r="AK16" s="6"/>
      <c r="AL16" s="6"/>
      <c r="AM16" s="6"/>
      <c r="AN16" s="6"/>
      <c r="AO16" s="6"/>
    </row>
    <row r="17" spans="1:41" ht="13.35" customHeight="1" x14ac:dyDescent="0.2">
      <c r="A17" s="10" t="s">
        <v>21</v>
      </c>
      <c r="D17" s="35">
        <v>0.08</v>
      </c>
      <c r="J17" s="6"/>
      <c r="K17" s="9"/>
      <c r="L17" s="9"/>
      <c r="M17" s="9"/>
      <c r="N17" s="9"/>
      <c r="O17" s="9"/>
      <c r="P17" s="9"/>
      <c r="Q17" s="9"/>
      <c r="R17" s="9"/>
      <c r="S17" s="9"/>
      <c r="T17" s="6"/>
      <c r="U17" s="6"/>
      <c r="V17" s="6"/>
      <c r="W17" s="6"/>
      <c r="X17" s="6"/>
      <c r="Y17" s="6"/>
      <c r="Z17" s="6"/>
      <c r="AA17" s="6"/>
      <c r="AB17" s="6"/>
      <c r="AC17" s="6"/>
      <c r="AD17" s="6"/>
      <c r="AE17" s="6"/>
      <c r="AF17" s="6"/>
      <c r="AG17" s="6"/>
      <c r="AH17" s="6"/>
      <c r="AI17" s="6"/>
      <c r="AJ17" s="6"/>
      <c r="AK17" s="6"/>
      <c r="AL17" s="6"/>
      <c r="AM17" s="6"/>
      <c r="AN17" s="6"/>
      <c r="AO17" s="6"/>
    </row>
    <row r="18" spans="1:41" ht="14.25" x14ac:dyDescent="0.25">
      <c r="A18" s="10" t="s">
        <v>36</v>
      </c>
      <c r="B18" s="15"/>
      <c r="D18" s="35">
        <v>0.09</v>
      </c>
      <c r="J18" s="6"/>
      <c r="K18" s="9"/>
      <c r="L18" s="9"/>
      <c r="M18" s="9"/>
      <c r="N18" s="9"/>
      <c r="O18" s="9"/>
      <c r="P18" s="9"/>
      <c r="Q18" s="9"/>
      <c r="R18" s="9"/>
      <c r="S18" s="9"/>
      <c r="T18" s="6"/>
      <c r="U18" s="6"/>
      <c r="V18" s="6"/>
      <c r="W18" s="6"/>
      <c r="X18" s="6"/>
      <c r="Y18" s="6"/>
      <c r="Z18" s="6"/>
      <c r="AA18" s="6"/>
      <c r="AB18" s="6"/>
      <c r="AC18" s="6"/>
      <c r="AD18" s="6"/>
      <c r="AE18" s="6"/>
      <c r="AF18" s="6"/>
      <c r="AG18" s="6"/>
      <c r="AH18" s="6"/>
      <c r="AI18" s="6"/>
      <c r="AJ18" s="6"/>
      <c r="AK18" s="6"/>
      <c r="AL18" s="6"/>
      <c r="AM18" s="6"/>
      <c r="AN18" s="6"/>
      <c r="AO18" s="6"/>
    </row>
    <row r="19" spans="1:41" ht="14.25" x14ac:dyDescent="0.25">
      <c r="A19" s="10" t="s">
        <v>35</v>
      </c>
      <c r="B19" s="15"/>
      <c r="D19" s="35">
        <v>0.11</v>
      </c>
      <c r="E19" s="5"/>
      <c r="F19" s="5"/>
      <c r="G19" s="5"/>
      <c r="H19" s="5"/>
      <c r="J19" s="6"/>
      <c r="K19" s="9"/>
      <c r="L19" s="9"/>
      <c r="M19" s="9"/>
      <c r="N19" s="9"/>
      <c r="O19" s="9"/>
      <c r="P19" s="9"/>
      <c r="Q19" s="9"/>
      <c r="R19" s="9"/>
      <c r="S19" s="9"/>
      <c r="T19" s="6"/>
      <c r="U19" s="6"/>
      <c r="V19" s="6"/>
      <c r="W19" s="6"/>
      <c r="X19" s="6"/>
      <c r="Y19" s="6"/>
      <c r="Z19" s="6"/>
      <c r="AA19" s="6"/>
      <c r="AB19" s="6"/>
      <c r="AC19" s="6"/>
      <c r="AD19" s="6"/>
      <c r="AE19" s="6"/>
      <c r="AF19" s="6"/>
      <c r="AG19" s="6"/>
      <c r="AH19" s="6"/>
      <c r="AI19" s="6"/>
      <c r="AJ19" s="6"/>
      <c r="AK19" s="6"/>
      <c r="AL19" s="6"/>
      <c r="AM19" s="6"/>
      <c r="AN19" s="6"/>
      <c r="AO19" s="6"/>
    </row>
    <row r="20" spans="1:41" ht="14.25" x14ac:dyDescent="0.25">
      <c r="A20" s="10" t="s">
        <v>37</v>
      </c>
      <c r="B20" s="15"/>
      <c r="C20" s="35"/>
      <c r="D20" s="35">
        <v>0.12</v>
      </c>
      <c r="E20" s="5"/>
      <c r="F20" s="5"/>
      <c r="G20" s="5"/>
      <c r="H20" s="5"/>
      <c r="J20" s="6"/>
      <c r="K20" s="9"/>
      <c r="L20" s="9"/>
      <c r="M20" s="9"/>
      <c r="N20" s="9"/>
      <c r="O20" s="9"/>
      <c r="P20" s="9"/>
      <c r="Q20" s="9"/>
      <c r="R20" s="9"/>
      <c r="S20" s="9"/>
      <c r="T20" s="6"/>
      <c r="U20" s="6"/>
      <c r="V20" s="6"/>
      <c r="W20" s="6"/>
      <c r="X20" s="6"/>
      <c r="Y20" s="6"/>
      <c r="Z20" s="6"/>
      <c r="AA20" s="6"/>
      <c r="AB20" s="6"/>
      <c r="AC20" s="6"/>
      <c r="AD20" s="6"/>
      <c r="AE20" s="6"/>
      <c r="AF20" s="6"/>
      <c r="AG20" s="6"/>
      <c r="AH20" s="6"/>
      <c r="AI20" s="6"/>
      <c r="AJ20" s="6"/>
      <c r="AK20" s="6"/>
      <c r="AL20" s="6"/>
      <c r="AM20" s="6"/>
      <c r="AN20" s="6"/>
      <c r="AO20" s="6"/>
    </row>
    <row r="21" spans="1:41" x14ac:dyDescent="0.2">
      <c r="A21" s="5"/>
      <c r="B21" s="5"/>
      <c r="C21" s="5"/>
      <c r="D21" s="5"/>
      <c r="E21" s="5"/>
      <c r="F21" s="5"/>
      <c r="G21" s="5"/>
      <c r="H21" s="5"/>
      <c r="J21" s="6"/>
      <c r="K21" s="9"/>
      <c r="L21" s="9"/>
      <c r="M21" s="9"/>
      <c r="N21" s="9"/>
      <c r="O21" s="9"/>
      <c r="P21" s="9"/>
      <c r="Q21" s="9"/>
      <c r="R21" s="9"/>
      <c r="S21" s="9"/>
      <c r="T21" s="6"/>
      <c r="U21" s="6"/>
      <c r="V21" s="6"/>
      <c r="W21" s="6"/>
      <c r="X21" s="6"/>
      <c r="Y21" s="6"/>
      <c r="Z21" s="6"/>
      <c r="AA21" s="6"/>
      <c r="AB21" s="6"/>
      <c r="AC21" s="6"/>
      <c r="AD21" s="6"/>
      <c r="AE21" s="6"/>
      <c r="AF21" s="6"/>
      <c r="AG21" s="6"/>
      <c r="AH21" s="6"/>
      <c r="AI21" s="6"/>
      <c r="AJ21" s="6"/>
      <c r="AK21" s="6"/>
      <c r="AL21" s="6"/>
      <c r="AM21" s="6"/>
      <c r="AN21" s="6"/>
      <c r="AO21" s="6"/>
    </row>
    <row r="22" spans="1:41" x14ac:dyDescent="0.2">
      <c r="A22" s="119" t="s">
        <v>49</v>
      </c>
      <c r="B22" s="119"/>
      <c r="C22" s="119"/>
      <c r="D22" s="119"/>
      <c r="E22" s="119"/>
      <c r="F22" s="119"/>
      <c r="G22" s="119"/>
      <c r="H22" s="119"/>
      <c r="J22" s="6"/>
      <c r="K22" s="9"/>
      <c r="L22" s="9"/>
      <c r="M22" s="9"/>
      <c r="N22" s="9"/>
      <c r="O22" s="9"/>
      <c r="P22" s="9"/>
      <c r="Q22" s="9"/>
      <c r="R22" s="9"/>
      <c r="S22" s="9"/>
      <c r="T22" s="6"/>
      <c r="U22" s="6"/>
      <c r="V22" s="6"/>
      <c r="W22" s="6"/>
      <c r="X22" s="6"/>
      <c r="Y22" s="6"/>
      <c r="Z22" s="6"/>
      <c r="AA22" s="6"/>
      <c r="AB22" s="6"/>
      <c r="AC22" s="6"/>
      <c r="AD22" s="6"/>
      <c r="AE22" s="6"/>
      <c r="AF22" s="6"/>
      <c r="AG22" s="6"/>
      <c r="AH22" s="6"/>
      <c r="AI22" s="6"/>
      <c r="AJ22" s="6"/>
      <c r="AK22" s="6"/>
      <c r="AL22" s="6"/>
      <c r="AM22" s="6"/>
      <c r="AN22" s="6"/>
      <c r="AO22" s="6"/>
    </row>
    <row r="23" spans="1:41" x14ac:dyDescent="0.2">
      <c r="A23" s="119"/>
      <c r="B23" s="119"/>
      <c r="C23" s="119"/>
      <c r="D23" s="119"/>
      <c r="E23" s="119"/>
      <c r="F23" s="119"/>
      <c r="G23" s="119"/>
      <c r="H23" s="119"/>
      <c r="J23" s="6"/>
      <c r="K23" s="9"/>
      <c r="L23" s="9"/>
      <c r="M23" s="9"/>
      <c r="N23" s="9"/>
      <c r="O23" s="9"/>
      <c r="P23" s="9"/>
      <c r="Q23" s="9"/>
      <c r="R23" s="9"/>
      <c r="S23" s="9"/>
      <c r="T23" s="6"/>
      <c r="U23" s="6"/>
      <c r="V23" s="6"/>
      <c r="W23" s="6"/>
      <c r="X23" s="6"/>
      <c r="Y23" s="6"/>
      <c r="Z23" s="6"/>
      <c r="AA23" s="6"/>
      <c r="AB23" s="6"/>
      <c r="AC23" s="6"/>
      <c r="AD23" s="6"/>
      <c r="AE23" s="6"/>
      <c r="AF23" s="6"/>
      <c r="AG23" s="6"/>
      <c r="AH23" s="6"/>
      <c r="AI23" s="6"/>
      <c r="AJ23" s="6"/>
      <c r="AK23" s="6"/>
      <c r="AL23" s="6"/>
      <c r="AM23" s="6"/>
      <c r="AN23" s="6"/>
      <c r="AO23" s="6"/>
    </row>
    <row r="24" spans="1:41" x14ac:dyDescent="0.2">
      <c r="A24" s="119"/>
      <c r="B24" s="119"/>
      <c r="C24" s="119"/>
      <c r="D24" s="119"/>
      <c r="E24" s="119"/>
      <c r="F24" s="119"/>
      <c r="G24" s="119"/>
      <c r="H24" s="119"/>
      <c r="J24" s="6"/>
      <c r="K24" s="9"/>
      <c r="L24" s="9"/>
      <c r="M24" s="9"/>
      <c r="N24" s="9"/>
      <c r="O24" s="9"/>
      <c r="P24" s="9"/>
      <c r="Q24" s="9"/>
      <c r="R24" s="9"/>
      <c r="S24" s="9"/>
      <c r="T24" s="6"/>
      <c r="U24" s="6"/>
      <c r="V24" s="6"/>
      <c r="W24" s="6"/>
      <c r="X24" s="6"/>
      <c r="Y24" s="6"/>
      <c r="Z24" s="6"/>
      <c r="AA24" s="6"/>
      <c r="AB24" s="6"/>
      <c r="AC24" s="6"/>
      <c r="AD24" s="6"/>
      <c r="AE24" s="6"/>
      <c r="AF24" s="6"/>
      <c r="AG24" s="6"/>
      <c r="AH24" s="6"/>
      <c r="AI24" s="6"/>
      <c r="AJ24" s="6"/>
      <c r="AK24" s="6"/>
      <c r="AL24" s="6"/>
      <c r="AM24" s="6"/>
      <c r="AN24" s="6"/>
      <c r="AO24" s="6"/>
    </row>
    <row r="25" spans="1:41" x14ac:dyDescent="0.2">
      <c r="A25" s="119"/>
      <c r="B25" s="119"/>
      <c r="C25" s="119"/>
      <c r="D25" s="119"/>
      <c r="E25" s="119"/>
      <c r="F25" s="119"/>
      <c r="G25" s="119"/>
      <c r="H25" s="119"/>
      <c r="J25" s="6"/>
      <c r="K25" s="9"/>
      <c r="L25" s="9"/>
      <c r="M25" s="9"/>
      <c r="N25" s="9"/>
      <c r="O25" s="9"/>
      <c r="P25" s="9"/>
      <c r="Q25" s="9"/>
      <c r="R25" s="9"/>
      <c r="S25" s="9"/>
      <c r="T25" s="6"/>
      <c r="U25" s="6"/>
      <c r="V25" s="6"/>
      <c r="W25" s="6"/>
      <c r="X25" s="6"/>
      <c r="Y25" s="6"/>
      <c r="Z25" s="6"/>
      <c r="AA25" s="6"/>
      <c r="AB25" s="6"/>
      <c r="AC25" s="6"/>
      <c r="AD25" s="6"/>
      <c r="AE25" s="6"/>
      <c r="AF25" s="6"/>
      <c r="AG25" s="6"/>
      <c r="AH25" s="6"/>
      <c r="AI25" s="6"/>
      <c r="AJ25" s="6"/>
      <c r="AK25" s="6"/>
      <c r="AL25" s="6"/>
      <c r="AM25" s="6"/>
      <c r="AN25" s="6"/>
      <c r="AO25" s="6"/>
    </row>
    <row r="26" spans="1:41" x14ac:dyDescent="0.2">
      <c r="A26" s="119"/>
      <c r="B26" s="119"/>
      <c r="C26" s="119"/>
      <c r="D26" s="119"/>
      <c r="E26" s="119"/>
      <c r="F26" s="119"/>
      <c r="G26" s="119"/>
      <c r="H26" s="119"/>
      <c r="J26" s="6"/>
      <c r="K26" s="9"/>
      <c r="L26" s="9"/>
      <c r="M26" s="9"/>
      <c r="N26" s="9"/>
      <c r="O26" s="9"/>
      <c r="P26" s="9"/>
      <c r="Q26" s="9"/>
      <c r="R26" s="9"/>
      <c r="S26" s="9"/>
      <c r="T26" s="6"/>
      <c r="U26" s="6"/>
      <c r="V26" s="6"/>
      <c r="W26" s="6"/>
      <c r="X26" s="6"/>
      <c r="Y26" s="6"/>
      <c r="Z26" s="6"/>
      <c r="AA26" s="6"/>
      <c r="AB26" s="6"/>
      <c r="AC26" s="6"/>
      <c r="AD26" s="6"/>
      <c r="AE26" s="6"/>
      <c r="AF26" s="6"/>
      <c r="AG26" s="6"/>
      <c r="AH26" s="6"/>
      <c r="AI26" s="6"/>
      <c r="AJ26" s="6"/>
      <c r="AK26" s="6"/>
      <c r="AL26" s="6"/>
      <c r="AM26" s="6"/>
      <c r="AN26" s="6"/>
      <c r="AO26" s="6"/>
    </row>
    <row r="27" spans="1:41" x14ac:dyDescent="0.2">
      <c r="A27" s="51"/>
      <c r="B27" s="51"/>
      <c r="C27" s="51"/>
      <c r="D27" s="51"/>
      <c r="E27" s="51"/>
      <c r="F27" s="51"/>
      <c r="G27" s="51"/>
      <c r="H27" s="51"/>
      <c r="J27" s="6"/>
      <c r="K27" s="9"/>
      <c r="L27" s="9"/>
      <c r="M27" s="9"/>
      <c r="N27" s="9"/>
      <c r="O27" s="9"/>
      <c r="P27" s="9"/>
      <c r="Q27" s="9"/>
      <c r="R27" s="9"/>
      <c r="S27" s="9"/>
      <c r="T27" s="6"/>
      <c r="U27" s="6"/>
      <c r="V27" s="6"/>
      <c r="W27" s="6"/>
      <c r="X27" s="6"/>
      <c r="Y27" s="6"/>
      <c r="Z27" s="6"/>
      <c r="AA27" s="6"/>
      <c r="AB27" s="6"/>
      <c r="AC27" s="6"/>
      <c r="AD27" s="6"/>
      <c r="AE27" s="6"/>
      <c r="AF27" s="6"/>
      <c r="AG27" s="6"/>
      <c r="AH27" s="6"/>
      <c r="AI27" s="6"/>
      <c r="AJ27" s="6"/>
      <c r="AK27" s="6"/>
      <c r="AL27" s="6"/>
      <c r="AM27" s="6"/>
      <c r="AN27" s="6"/>
      <c r="AO27" s="6"/>
    </row>
    <row r="28" spans="1:41" x14ac:dyDescent="0.2">
      <c r="A28" s="119" t="s">
        <v>53</v>
      </c>
      <c r="B28" s="119"/>
      <c r="C28" s="119"/>
      <c r="D28" s="119"/>
      <c r="E28" s="119"/>
      <c r="F28" s="119"/>
      <c r="G28" s="119"/>
      <c r="H28" s="119"/>
      <c r="J28" s="6"/>
      <c r="K28" s="9"/>
      <c r="L28" s="9"/>
      <c r="M28" s="9"/>
      <c r="N28" s="9"/>
      <c r="O28" s="9"/>
      <c r="P28" s="9"/>
      <c r="Q28" s="9"/>
      <c r="R28" s="9"/>
      <c r="S28" s="9"/>
      <c r="T28" s="6"/>
      <c r="U28" s="6"/>
      <c r="V28" s="6"/>
      <c r="W28" s="6"/>
      <c r="X28" s="6"/>
      <c r="Y28" s="6"/>
      <c r="Z28" s="6"/>
      <c r="AA28" s="6"/>
      <c r="AB28" s="6"/>
      <c r="AC28" s="6"/>
      <c r="AD28" s="6"/>
      <c r="AE28" s="6"/>
      <c r="AF28" s="6"/>
      <c r="AG28" s="6"/>
      <c r="AH28" s="6"/>
      <c r="AI28" s="6"/>
      <c r="AJ28" s="6"/>
      <c r="AK28" s="6"/>
      <c r="AL28" s="6"/>
      <c r="AM28" s="6"/>
      <c r="AN28" s="6"/>
      <c r="AO28" s="6"/>
    </row>
    <row r="29" spans="1:41" x14ac:dyDescent="0.2">
      <c r="A29" s="119"/>
      <c r="B29" s="119"/>
      <c r="C29" s="119"/>
      <c r="D29" s="119"/>
      <c r="E29" s="119"/>
      <c r="F29" s="119"/>
      <c r="G29" s="119"/>
      <c r="H29" s="119"/>
      <c r="J29" s="6"/>
      <c r="K29" s="9"/>
      <c r="L29" s="9"/>
      <c r="M29" s="9"/>
      <c r="N29" s="9"/>
      <c r="O29" s="9"/>
      <c r="P29" s="9"/>
      <c r="Q29" s="9"/>
      <c r="R29" s="9"/>
      <c r="S29" s="9"/>
      <c r="T29" s="6"/>
      <c r="U29" s="6"/>
      <c r="V29" s="6"/>
      <c r="W29" s="6"/>
      <c r="X29" s="6"/>
      <c r="Y29" s="6"/>
      <c r="Z29" s="6"/>
      <c r="AA29" s="6"/>
      <c r="AB29" s="6"/>
      <c r="AC29" s="6"/>
      <c r="AD29" s="6"/>
      <c r="AE29" s="6"/>
      <c r="AF29" s="6"/>
      <c r="AG29" s="6"/>
      <c r="AH29" s="6"/>
      <c r="AI29" s="6"/>
      <c r="AJ29" s="6"/>
      <c r="AK29" s="6"/>
      <c r="AL29" s="6"/>
      <c r="AM29" s="6"/>
      <c r="AN29" s="6"/>
      <c r="AO29" s="6"/>
    </row>
    <row r="30" spans="1:41" x14ac:dyDescent="0.2">
      <c r="A30" s="51"/>
      <c r="B30" s="51"/>
      <c r="C30" s="51"/>
      <c r="D30" s="51"/>
      <c r="E30" s="51"/>
      <c r="F30" s="51"/>
      <c r="G30" s="51"/>
      <c r="H30" s="51"/>
      <c r="J30" s="6"/>
      <c r="K30" s="9"/>
      <c r="L30" s="9"/>
      <c r="M30" s="9"/>
      <c r="N30" s="9"/>
      <c r="O30" s="9"/>
      <c r="P30" s="9"/>
      <c r="Q30" s="9"/>
      <c r="R30" s="9"/>
      <c r="S30" s="9"/>
      <c r="T30" s="6"/>
      <c r="U30" s="6"/>
      <c r="V30" s="6"/>
      <c r="W30" s="6"/>
      <c r="X30" s="6"/>
      <c r="Y30" s="6"/>
      <c r="Z30" s="6"/>
      <c r="AA30" s="6"/>
      <c r="AB30" s="6"/>
      <c r="AC30" s="6"/>
      <c r="AD30" s="6"/>
      <c r="AE30" s="6"/>
      <c r="AF30" s="6"/>
      <c r="AG30" s="6"/>
      <c r="AH30" s="6"/>
      <c r="AI30" s="6"/>
      <c r="AJ30" s="6"/>
      <c r="AK30" s="6"/>
      <c r="AL30" s="6"/>
      <c r="AM30" s="6"/>
      <c r="AN30" s="6"/>
      <c r="AO30" s="6"/>
    </row>
    <row r="31" spans="1:41" x14ac:dyDescent="0.2">
      <c r="A31" s="119" t="s">
        <v>54</v>
      </c>
      <c r="B31" s="119"/>
      <c r="C31" s="119"/>
      <c r="D31" s="119"/>
      <c r="E31" s="119"/>
      <c r="F31" s="119"/>
      <c r="G31" s="119"/>
      <c r="H31" s="119"/>
      <c r="J31" s="6"/>
      <c r="K31" s="9"/>
      <c r="L31" s="9"/>
      <c r="M31" s="9"/>
      <c r="N31" s="9"/>
      <c r="O31" s="9"/>
      <c r="P31" s="9"/>
      <c r="Q31" s="9"/>
      <c r="R31" s="9"/>
      <c r="S31" s="9"/>
      <c r="T31" s="6"/>
      <c r="U31" s="6"/>
      <c r="V31" s="6"/>
      <c r="W31" s="6"/>
      <c r="X31" s="6"/>
      <c r="Y31" s="6"/>
      <c r="Z31" s="6"/>
      <c r="AA31" s="6"/>
      <c r="AB31" s="6"/>
      <c r="AC31" s="6"/>
      <c r="AD31" s="6"/>
      <c r="AE31" s="6"/>
      <c r="AF31" s="6"/>
      <c r="AG31" s="6"/>
      <c r="AH31" s="6"/>
      <c r="AI31" s="6"/>
      <c r="AJ31" s="6"/>
      <c r="AK31" s="6"/>
      <c r="AL31" s="6"/>
      <c r="AM31" s="6"/>
      <c r="AN31" s="6"/>
      <c r="AO31" s="6"/>
    </row>
    <row r="32" spans="1:41" x14ac:dyDescent="0.2">
      <c r="A32" s="119"/>
      <c r="B32" s="119"/>
      <c r="C32" s="119"/>
      <c r="D32" s="119"/>
      <c r="E32" s="119"/>
      <c r="F32" s="119"/>
      <c r="G32" s="119"/>
      <c r="H32" s="119"/>
      <c r="J32" s="6"/>
      <c r="K32" s="9"/>
      <c r="L32" s="9"/>
      <c r="M32" s="9"/>
      <c r="N32" s="9"/>
      <c r="O32" s="9"/>
      <c r="P32" s="9"/>
      <c r="Q32" s="9"/>
      <c r="R32" s="9"/>
      <c r="S32" s="9"/>
      <c r="T32" s="6"/>
      <c r="U32" s="6"/>
      <c r="V32" s="6"/>
      <c r="W32" s="6"/>
      <c r="X32" s="6"/>
      <c r="Y32" s="6"/>
      <c r="Z32" s="6"/>
      <c r="AA32" s="6"/>
      <c r="AB32" s="6"/>
      <c r="AC32" s="6"/>
      <c r="AD32" s="6"/>
      <c r="AE32" s="6"/>
      <c r="AF32" s="6"/>
      <c r="AG32" s="6"/>
      <c r="AH32" s="6"/>
      <c r="AI32" s="6"/>
      <c r="AJ32" s="6"/>
      <c r="AK32" s="6"/>
      <c r="AL32" s="6"/>
      <c r="AM32" s="6"/>
      <c r="AN32" s="6"/>
      <c r="AO32" s="6"/>
    </row>
    <row r="33" spans="1:58" x14ac:dyDescent="0.2">
      <c r="A33" s="51"/>
      <c r="B33" s="51"/>
      <c r="C33" s="51"/>
      <c r="D33" s="51"/>
      <c r="E33" s="51"/>
      <c r="F33" s="51"/>
      <c r="G33" s="51"/>
      <c r="H33" s="51"/>
      <c r="J33" s="6"/>
      <c r="K33" s="9"/>
      <c r="L33" s="9"/>
      <c r="M33" s="9"/>
      <c r="N33" s="9"/>
      <c r="O33" s="9"/>
      <c r="P33" s="9"/>
      <c r="Q33" s="9"/>
      <c r="R33" s="9"/>
      <c r="S33" s="9"/>
      <c r="T33" s="6"/>
      <c r="U33" s="6"/>
      <c r="V33" s="6"/>
      <c r="W33" s="6"/>
      <c r="X33" s="6"/>
      <c r="Y33" s="6"/>
      <c r="Z33" s="6"/>
      <c r="AA33" s="6"/>
      <c r="AB33" s="6"/>
      <c r="AC33" s="6"/>
      <c r="AD33" s="6"/>
      <c r="AE33" s="6"/>
      <c r="AF33" s="6"/>
      <c r="AG33" s="6"/>
      <c r="AH33" s="6"/>
      <c r="AI33" s="6"/>
      <c r="AJ33" s="6"/>
      <c r="AK33" s="6"/>
      <c r="AL33" s="6"/>
      <c r="AM33" s="6"/>
      <c r="AN33" s="6"/>
      <c r="AO33" s="6"/>
    </row>
    <row r="34" spans="1:58" x14ac:dyDescent="0.2">
      <c r="A34" s="119" t="s">
        <v>55</v>
      </c>
      <c r="B34" s="119"/>
      <c r="C34" s="119"/>
      <c r="D34" s="119"/>
      <c r="E34" s="119"/>
      <c r="F34" s="119"/>
      <c r="G34" s="119"/>
      <c r="H34" s="119"/>
      <c r="J34" s="6"/>
      <c r="K34" s="9"/>
      <c r="L34" s="9"/>
      <c r="M34" s="9"/>
      <c r="N34" s="9"/>
      <c r="O34" s="9"/>
      <c r="P34" s="9"/>
      <c r="Q34" s="9"/>
      <c r="R34" s="9"/>
      <c r="S34" s="9"/>
      <c r="T34" s="6"/>
      <c r="U34" s="6"/>
      <c r="V34" s="6"/>
      <c r="W34" s="6"/>
      <c r="X34" s="6"/>
      <c r="Y34" s="6"/>
      <c r="Z34" s="6"/>
      <c r="AA34" s="6"/>
      <c r="AB34" s="6"/>
      <c r="AC34" s="6"/>
      <c r="AD34" s="6"/>
      <c r="AE34" s="6"/>
      <c r="AF34" s="6"/>
      <c r="AG34" s="6"/>
      <c r="AH34" s="6"/>
      <c r="AI34" s="6"/>
      <c r="AJ34" s="6"/>
      <c r="AK34" s="6"/>
      <c r="AL34" s="6"/>
      <c r="AM34" s="6"/>
      <c r="AN34" s="6"/>
      <c r="AO34" s="6"/>
    </row>
    <row r="35" spans="1:58" x14ac:dyDescent="0.2">
      <c r="A35" s="119"/>
      <c r="B35" s="119"/>
      <c r="C35" s="119"/>
      <c r="D35" s="119"/>
      <c r="E35" s="119"/>
      <c r="F35" s="119"/>
      <c r="G35" s="119"/>
      <c r="H35" s="119"/>
      <c r="J35" s="6"/>
      <c r="K35" s="9"/>
      <c r="L35" s="9"/>
      <c r="M35" s="9"/>
      <c r="N35" s="9"/>
      <c r="O35" s="9"/>
      <c r="P35" s="9"/>
      <c r="Q35" s="9"/>
      <c r="R35" s="9"/>
      <c r="S35" s="9"/>
      <c r="T35" s="6"/>
      <c r="U35" s="6"/>
      <c r="V35" s="6"/>
      <c r="W35" s="6"/>
      <c r="X35" s="6"/>
      <c r="Y35" s="6"/>
      <c r="Z35" s="6"/>
      <c r="AA35" s="6"/>
      <c r="AB35" s="6"/>
      <c r="AC35" s="6"/>
      <c r="AD35" s="6"/>
      <c r="AE35" s="6"/>
      <c r="AF35" s="6"/>
      <c r="AG35" s="6"/>
      <c r="AH35" s="6"/>
      <c r="AI35" s="6"/>
      <c r="AJ35" s="6"/>
      <c r="AK35" s="6"/>
      <c r="AL35" s="6"/>
      <c r="AM35" s="6"/>
      <c r="AN35" s="6"/>
      <c r="AO35" s="6"/>
    </row>
    <row r="36" spans="1:58" x14ac:dyDescent="0.2">
      <c r="A36" s="119"/>
      <c r="B36" s="119"/>
      <c r="C36" s="119"/>
      <c r="D36" s="119"/>
      <c r="E36" s="119"/>
      <c r="F36" s="119"/>
      <c r="G36" s="119"/>
      <c r="H36" s="119"/>
      <c r="J36" s="6"/>
      <c r="K36" s="9"/>
      <c r="L36" s="9"/>
      <c r="M36" s="9"/>
      <c r="N36" s="9"/>
      <c r="O36" s="9"/>
      <c r="P36" s="9"/>
      <c r="Q36" s="9"/>
      <c r="R36" s="9"/>
      <c r="S36" s="9"/>
      <c r="T36" s="6"/>
      <c r="U36" s="6"/>
      <c r="V36" s="6"/>
      <c r="W36" s="6"/>
      <c r="X36" s="6"/>
      <c r="Y36" s="6"/>
      <c r="Z36" s="6"/>
      <c r="AA36" s="6"/>
      <c r="AB36" s="6"/>
      <c r="AC36" s="6"/>
      <c r="AD36" s="6"/>
      <c r="AE36" s="6"/>
      <c r="AF36" s="6"/>
      <c r="AG36" s="6"/>
      <c r="AH36" s="6"/>
      <c r="AI36" s="6"/>
      <c r="AJ36" s="6"/>
      <c r="AK36" s="6"/>
      <c r="AL36" s="6"/>
      <c r="AM36" s="6"/>
      <c r="AN36" s="6"/>
      <c r="AO36" s="6"/>
    </row>
    <row r="37" spans="1:58" x14ac:dyDescent="0.2">
      <c r="A37" s="119"/>
      <c r="B37" s="119"/>
      <c r="C37" s="119"/>
      <c r="D37" s="119"/>
      <c r="E37" s="119"/>
      <c r="F37" s="119"/>
      <c r="G37" s="119"/>
      <c r="H37" s="119"/>
      <c r="J37" s="6"/>
      <c r="K37" s="9"/>
      <c r="L37" s="9"/>
      <c r="M37" s="9"/>
      <c r="N37" s="9"/>
      <c r="O37" s="9"/>
      <c r="P37" s="9"/>
      <c r="Q37" s="9"/>
      <c r="R37" s="9"/>
      <c r="S37" s="9"/>
      <c r="T37" s="6"/>
      <c r="U37" s="6"/>
      <c r="V37" s="6"/>
      <c r="W37" s="6"/>
      <c r="X37" s="6"/>
      <c r="Y37" s="6"/>
      <c r="Z37" s="6"/>
      <c r="AA37" s="6"/>
      <c r="AB37" s="6"/>
      <c r="AC37" s="6"/>
      <c r="AD37" s="6"/>
      <c r="AE37" s="6"/>
      <c r="AF37" s="6"/>
      <c r="AG37" s="6"/>
      <c r="AH37" s="6"/>
      <c r="AI37" s="6"/>
      <c r="AJ37" s="6"/>
      <c r="AK37" s="6"/>
      <c r="AL37" s="6"/>
      <c r="AM37" s="6"/>
      <c r="AN37" s="6"/>
      <c r="AO37" s="6"/>
    </row>
    <row r="38" spans="1:58" x14ac:dyDescent="0.2">
      <c r="A38" s="51"/>
      <c r="B38" s="51"/>
      <c r="C38" s="51"/>
      <c r="D38" s="51"/>
      <c r="E38" s="51"/>
      <c r="F38" s="51"/>
      <c r="G38" s="51"/>
      <c r="H38" s="51"/>
      <c r="J38" s="6"/>
      <c r="K38" s="9"/>
      <c r="L38" s="9"/>
      <c r="M38" s="9"/>
      <c r="N38" s="9"/>
      <c r="O38" s="9"/>
      <c r="P38" s="9"/>
      <c r="Q38" s="9"/>
      <c r="R38" s="9"/>
      <c r="S38" s="9"/>
      <c r="T38" s="6"/>
      <c r="U38" s="6"/>
      <c r="V38" s="6"/>
      <c r="W38" s="6"/>
      <c r="X38" s="6"/>
      <c r="Y38" s="6"/>
      <c r="Z38" s="6"/>
      <c r="AA38" s="6"/>
      <c r="AB38" s="6"/>
      <c r="AC38" s="6"/>
      <c r="AD38" s="6"/>
      <c r="AE38" s="6"/>
      <c r="AF38" s="6"/>
      <c r="AG38" s="6"/>
      <c r="AH38" s="6"/>
      <c r="AI38" s="6"/>
      <c r="AJ38" s="6"/>
      <c r="AK38" s="6"/>
      <c r="AL38" s="6"/>
      <c r="AM38" s="6"/>
      <c r="AN38" s="6"/>
      <c r="AO38" s="6"/>
    </row>
    <row r="39" spans="1:58" x14ac:dyDescent="0.2">
      <c r="A39" s="119" t="s">
        <v>56</v>
      </c>
      <c r="B39" s="119"/>
      <c r="C39" s="119"/>
      <c r="D39" s="119"/>
      <c r="E39" s="119"/>
      <c r="F39" s="119"/>
      <c r="G39" s="119"/>
      <c r="H39" s="119"/>
      <c r="J39" s="6"/>
      <c r="K39" s="9"/>
      <c r="L39" s="9"/>
      <c r="M39" s="9"/>
      <c r="N39" s="9"/>
      <c r="O39" s="9"/>
      <c r="P39" s="9"/>
      <c r="Q39" s="9"/>
      <c r="R39" s="9"/>
      <c r="S39" s="9"/>
      <c r="T39" s="6"/>
      <c r="U39" s="6"/>
      <c r="V39" s="6"/>
      <c r="W39" s="6"/>
      <c r="X39" s="6"/>
      <c r="Y39" s="6"/>
      <c r="Z39" s="6"/>
      <c r="AA39" s="6"/>
      <c r="AB39" s="6"/>
      <c r="AC39" s="6"/>
      <c r="AD39" s="6"/>
      <c r="AE39" s="6"/>
      <c r="AF39" s="6"/>
      <c r="AG39" s="6"/>
      <c r="AH39" s="6"/>
      <c r="AI39" s="6"/>
      <c r="AJ39" s="6"/>
      <c r="AK39" s="6"/>
      <c r="AL39" s="6"/>
      <c r="AM39" s="6"/>
      <c r="AN39" s="6"/>
      <c r="AO39" s="6"/>
    </row>
    <row r="40" spans="1:58" x14ac:dyDescent="0.2">
      <c r="A40" s="119"/>
      <c r="B40" s="119"/>
      <c r="C40" s="119"/>
      <c r="D40" s="119"/>
      <c r="E40" s="119"/>
      <c r="F40" s="119"/>
      <c r="G40" s="119"/>
      <c r="H40" s="119"/>
      <c r="J40" s="6"/>
      <c r="K40" s="9"/>
      <c r="L40" s="9"/>
      <c r="M40" s="9"/>
      <c r="N40" s="9"/>
      <c r="O40" s="9"/>
      <c r="P40" s="9"/>
      <c r="Q40" s="9"/>
      <c r="R40" s="9"/>
      <c r="S40" s="9"/>
      <c r="T40" s="6"/>
      <c r="U40" s="6"/>
      <c r="V40" s="6"/>
      <c r="W40" s="6"/>
      <c r="X40" s="6"/>
      <c r="Y40" s="6"/>
      <c r="Z40" s="6"/>
      <c r="AA40" s="6"/>
      <c r="AB40" s="6"/>
      <c r="AC40" s="6"/>
      <c r="AD40" s="6"/>
      <c r="AE40" s="6"/>
      <c r="AF40" s="6"/>
      <c r="AG40" s="6"/>
      <c r="AH40" s="6"/>
      <c r="AI40" s="6"/>
      <c r="AJ40" s="6"/>
      <c r="AK40" s="6"/>
      <c r="AL40" s="6"/>
      <c r="AM40" s="6"/>
      <c r="AN40" s="6"/>
      <c r="AO40" s="6"/>
    </row>
    <row r="41" spans="1:58" x14ac:dyDescent="0.2">
      <c r="A41" s="119"/>
      <c r="B41" s="119"/>
      <c r="C41" s="119"/>
      <c r="D41" s="119"/>
      <c r="E41" s="119"/>
      <c r="F41" s="119"/>
      <c r="G41" s="119"/>
      <c r="H41" s="119"/>
      <c r="J41" s="6"/>
      <c r="K41" s="9"/>
      <c r="L41" s="9"/>
      <c r="M41" s="9"/>
      <c r="N41" s="9"/>
      <c r="O41" s="9"/>
      <c r="P41" s="9"/>
      <c r="Q41" s="9"/>
      <c r="R41" s="9"/>
      <c r="S41" s="9"/>
      <c r="T41" s="6"/>
      <c r="U41" s="6"/>
      <c r="V41" s="6"/>
      <c r="W41" s="6"/>
      <c r="X41" s="6"/>
      <c r="Y41" s="6"/>
      <c r="Z41" s="6"/>
      <c r="AA41" s="6"/>
      <c r="AB41" s="6"/>
      <c r="AC41" s="6"/>
      <c r="AD41" s="6"/>
      <c r="AE41" s="6"/>
      <c r="AF41" s="6"/>
      <c r="AG41" s="6"/>
      <c r="AH41" s="6"/>
      <c r="AI41" s="6"/>
      <c r="AJ41" s="6"/>
      <c r="AK41" s="6"/>
      <c r="AL41" s="6"/>
      <c r="AM41" s="6"/>
      <c r="AN41" s="6"/>
      <c r="AO41" s="6"/>
    </row>
    <row r="42" spans="1:58" x14ac:dyDescent="0.2">
      <c r="A42" s="51"/>
      <c r="B42" s="51"/>
      <c r="C42" s="51"/>
      <c r="D42" s="51"/>
      <c r="E42" s="51"/>
      <c r="F42" s="51"/>
      <c r="G42" s="51"/>
      <c r="H42" s="51"/>
      <c r="J42" s="6"/>
      <c r="K42" s="9"/>
      <c r="L42" s="9"/>
      <c r="M42" s="9"/>
      <c r="N42" s="9"/>
      <c r="O42" s="9"/>
      <c r="P42" s="9"/>
      <c r="Q42" s="9"/>
      <c r="R42" s="9"/>
      <c r="S42" s="9"/>
      <c r="T42" s="6"/>
      <c r="U42" s="6"/>
      <c r="V42" s="6"/>
      <c r="W42" s="6"/>
      <c r="X42" s="6"/>
      <c r="Y42" s="6"/>
      <c r="Z42" s="6"/>
      <c r="AA42" s="6"/>
      <c r="AB42" s="6"/>
      <c r="AC42" s="6"/>
      <c r="AD42" s="6"/>
      <c r="AE42" s="6"/>
      <c r="AF42" s="6"/>
      <c r="AG42" s="6"/>
      <c r="AH42" s="6"/>
      <c r="AI42" s="6"/>
      <c r="AJ42" s="6"/>
      <c r="AK42" s="6"/>
      <c r="AL42" s="6"/>
      <c r="AM42" s="6"/>
      <c r="AN42" s="6"/>
      <c r="AO42" s="6"/>
    </row>
    <row r="43" spans="1:58" ht="13.5" thickBot="1" x14ac:dyDescent="0.25">
      <c r="A43" s="5"/>
      <c r="B43" s="5"/>
      <c r="C43" s="5"/>
      <c r="D43" s="5"/>
      <c r="E43" s="5"/>
      <c r="F43" s="5"/>
      <c r="G43" s="5"/>
      <c r="H43" s="5"/>
      <c r="J43" s="6"/>
      <c r="K43" s="9"/>
      <c r="L43" s="9"/>
      <c r="M43" s="9"/>
      <c r="N43" s="9"/>
      <c r="O43" s="9"/>
      <c r="P43" s="9"/>
      <c r="Q43" s="9"/>
      <c r="R43" s="9"/>
      <c r="S43" s="9"/>
      <c r="T43" s="6"/>
      <c r="U43" s="6"/>
      <c r="V43" s="6"/>
      <c r="W43" s="6"/>
      <c r="X43" s="6"/>
      <c r="Y43" s="6"/>
      <c r="Z43" s="6"/>
      <c r="AA43" s="6"/>
      <c r="AB43" s="6"/>
      <c r="AC43" s="6"/>
      <c r="AD43" s="6"/>
      <c r="AE43" s="6"/>
      <c r="AF43" s="6"/>
      <c r="AG43" s="6"/>
      <c r="AH43" s="6"/>
      <c r="AI43" s="6"/>
      <c r="AJ43" s="6"/>
      <c r="AK43" s="6"/>
      <c r="AL43" s="6"/>
      <c r="AM43" s="6"/>
      <c r="AN43" s="6"/>
      <c r="AO43" s="6"/>
    </row>
    <row r="44" spans="1:58" ht="13.35" customHeight="1" x14ac:dyDescent="0.25">
      <c r="A44" s="81" t="s">
        <v>57</v>
      </c>
      <c r="B44" s="59"/>
      <c r="C44" s="59"/>
      <c r="D44" s="131">
        <v>2016</v>
      </c>
      <c r="E44" s="125" t="str">
        <f>CONCATENATE($D$44," Historical ratios")</f>
        <v>2016 Historical ratios</v>
      </c>
      <c r="F44" s="122" t="s">
        <v>48</v>
      </c>
      <c r="G44" s="125" t="str">
        <f>CONCATENATE($D$44+1," Input ratios")</f>
        <v>2017 Input ratios</v>
      </c>
      <c r="H44" s="128" t="str">
        <f>CONCATENATE($D$44+1," Preliminary forecast (doesn't include special dividend or LOC)")</f>
        <v>2017 Preliminary forecast (doesn't include special dividend or LOC)</v>
      </c>
      <c r="I44" s="138" t="str">
        <f>CONCATENATE($D$44+1," Final forecast (includes special dividend or LOC)")</f>
        <v>2017 Final forecast (includes special dividend or LOC)</v>
      </c>
      <c r="J44" s="18"/>
      <c r="L44" s="9"/>
      <c r="M44" s="9"/>
      <c r="N44" s="9"/>
      <c r="O44" s="9"/>
      <c r="P44" s="9"/>
      <c r="Q44" s="9"/>
      <c r="R44" s="9"/>
      <c r="S44" s="9"/>
      <c r="T44" s="9"/>
      <c r="U44" s="9"/>
      <c r="V44" s="9"/>
      <c r="W44" s="9"/>
      <c r="X44" s="9"/>
      <c r="Y44" s="9"/>
      <c r="Z44" s="9"/>
      <c r="AA44" s="9"/>
      <c r="AB44" s="9"/>
      <c r="AC44" s="17"/>
      <c r="AD44" s="17"/>
      <c r="AE44" s="17"/>
      <c r="AF44" s="17"/>
      <c r="AG44" s="17"/>
      <c r="AH44" s="17"/>
      <c r="AI44" s="17"/>
      <c r="AJ44" s="17"/>
      <c r="AK44" s="17"/>
      <c r="AL44" s="6"/>
      <c r="AM44" s="6"/>
      <c r="AN44" s="6"/>
      <c r="AO44" s="6"/>
    </row>
    <row r="45" spans="1:58" x14ac:dyDescent="0.2">
      <c r="A45" s="60" t="s">
        <v>58</v>
      </c>
      <c r="B45" s="61"/>
      <c r="C45" s="61"/>
      <c r="D45" s="132"/>
      <c r="E45" s="126"/>
      <c r="F45" s="123"/>
      <c r="G45" s="126"/>
      <c r="H45" s="129"/>
      <c r="I45" s="139"/>
      <c r="J45" s="18"/>
      <c r="L45" s="9"/>
      <c r="M45" s="9"/>
      <c r="N45" s="9"/>
      <c r="O45" s="9"/>
      <c r="P45" s="9"/>
      <c r="Q45" s="9"/>
      <c r="R45" s="9"/>
      <c r="S45" s="9"/>
      <c r="T45" s="9"/>
      <c r="U45" s="9"/>
      <c r="V45" s="9"/>
      <c r="W45" s="9"/>
      <c r="X45" s="9"/>
      <c r="Y45" s="9"/>
      <c r="Z45" s="9"/>
      <c r="AA45" s="9"/>
      <c r="AB45" s="9"/>
      <c r="AC45" s="17"/>
      <c r="AD45" s="17"/>
      <c r="AE45" s="17"/>
      <c r="AF45" s="17"/>
      <c r="AG45" s="17"/>
      <c r="AH45" s="17"/>
      <c r="AI45" s="17"/>
      <c r="AJ45" s="17"/>
      <c r="AK45" s="17"/>
      <c r="AL45" s="6"/>
      <c r="AM45" s="6"/>
      <c r="AN45" s="6"/>
      <c r="AO45" s="6"/>
    </row>
    <row r="46" spans="1:58" x14ac:dyDescent="0.2">
      <c r="A46" s="60"/>
      <c r="B46" s="61"/>
      <c r="C46" s="61"/>
      <c r="D46" s="132"/>
      <c r="E46" s="126"/>
      <c r="F46" s="123"/>
      <c r="G46" s="126"/>
      <c r="H46" s="129"/>
      <c r="I46" s="139"/>
      <c r="J46" s="18"/>
      <c r="L46" s="9"/>
      <c r="M46" s="9"/>
      <c r="N46" s="9"/>
      <c r="O46" s="9"/>
      <c r="P46" s="9"/>
      <c r="Q46" s="9"/>
      <c r="R46" s="9"/>
      <c r="S46" s="9"/>
      <c r="T46" s="9"/>
      <c r="U46" s="9"/>
      <c r="V46" s="9"/>
      <c r="W46" s="9"/>
      <c r="X46" s="9"/>
      <c r="Y46" s="9"/>
      <c r="Z46" s="9"/>
      <c r="AA46" s="9"/>
      <c r="AB46" s="9"/>
      <c r="AC46" s="17"/>
      <c r="AD46" s="17"/>
      <c r="AE46" s="17"/>
      <c r="AF46" s="17"/>
      <c r="AG46" s="17"/>
      <c r="AH46" s="17"/>
      <c r="AI46" s="17"/>
      <c r="AJ46" s="17"/>
      <c r="AK46" s="17"/>
      <c r="AL46" s="6"/>
      <c r="AM46" s="6"/>
      <c r="AN46" s="6"/>
      <c r="AO46" s="6"/>
    </row>
    <row r="47" spans="1:58" x14ac:dyDescent="0.2">
      <c r="A47" s="60"/>
      <c r="B47" s="61"/>
      <c r="C47" s="61"/>
      <c r="D47" s="133"/>
      <c r="E47" s="127"/>
      <c r="F47" s="124"/>
      <c r="G47" s="127"/>
      <c r="H47" s="130"/>
      <c r="I47" s="140"/>
      <c r="J47" s="18"/>
      <c r="L47" s="9"/>
      <c r="M47" s="9"/>
      <c r="N47" s="9"/>
      <c r="O47" s="9"/>
      <c r="P47" s="9"/>
      <c r="Q47" s="9"/>
      <c r="R47" s="9"/>
      <c r="S47" s="9"/>
      <c r="T47" s="16"/>
      <c r="U47" s="16"/>
      <c r="V47" s="16"/>
      <c r="W47" s="16"/>
      <c r="X47" s="16"/>
      <c r="Y47" s="16"/>
      <c r="Z47" s="16"/>
      <c r="AA47" s="16"/>
      <c r="AB47" s="16"/>
      <c r="AC47" s="19"/>
      <c r="AD47" s="19"/>
      <c r="AE47" s="19"/>
      <c r="AF47" s="19"/>
      <c r="AG47" s="20"/>
      <c r="AH47" s="20"/>
      <c r="AI47" s="19"/>
      <c r="AJ47" s="17"/>
      <c r="AK47" s="17"/>
      <c r="AL47" s="6"/>
      <c r="AM47" s="6"/>
      <c r="AN47" s="6"/>
      <c r="AO47" s="6"/>
      <c r="AP47" s="6"/>
      <c r="AQ47" s="6"/>
      <c r="AR47" s="6"/>
      <c r="AS47" s="6"/>
      <c r="AT47" s="6"/>
      <c r="AU47" s="6"/>
      <c r="AV47" s="6"/>
      <c r="AW47" s="6"/>
      <c r="AX47" s="6"/>
      <c r="AY47" s="6"/>
      <c r="AZ47" s="6"/>
      <c r="BA47" s="6"/>
      <c r="BB47" s="6"/>
      <c r="BC47" s="6"/>
      <c r="BD47" s="6"/>
      <c r="BE47" s="6"/>
      <c r="BF47" s="6"/>
    </row>
    <row r="48" spans="1:58" x14ac:dyDescent="0.2">
      <c r="A48" s="60" t="s">
        <v>14</v>
      </c>
      <c r="B48" s="61"/>
      <c r="C48" s="61"/>
      <c r="D48" s="33">
        <v>455150</v>
      </c>
      <c r="E48" s="62"/>
      <c r="F48" s="21" t="s">
        <v>31</v>
      </c>
      <c r="G48" s="56">
        <v>0.06</v>
      </c>
      <c r="H48" s="47">
        <f>D48+(D48*G48)</f>
        <v>482459</v>
      </c>
      <c r="I48" s="63"/>
      <c r="J48" s="22"/>
      <c r="L48" s="9"/>
      <c r="M48" s="9"/>
      <c r="N48" s="9"/>
      <c r="O48" s="9"/>
      <c r="P48" s="9"/>
      <c r="Q48" s="9"/>
      <c r="R48" s="9"/>
      <c r="S48" s="9"/>
      <c r="T48" s="11"/>
      <c r="U48" s="11"/>
      <c r="V48" s="11"/>
      <c r="W48" s="11"/>
      <c r="X48" s="11"/>
      <c r="Y48" s="11"/>
      <c r="Z48" s="11"/>
      <c r="AA48" s="11"/>
      <c r="AB48" s="11"/>
      <c r="AC48" s="23"/>
      <c r="AD48" s="23"/>
      <c r="AE48" s="23"/>
      <c r="AF48" s="23"/>
      <c r="AG48" s="23"/>
      <c r="AH48" s="23"/>
      <c r="AI48" s="23"/>
      <c r="AJ48" s="24"/>
      <c r="AK48" s="24"/>
      <c r="AL48" s="6"/>
      <c r="AM48" s="6"/>
      <c r="AN48" s="6"/>
      <c r="AO48" s="6"/>
      <c r="AP48" s="6"/>
      <c r="AQ48" s="6"/>
      <c r="AR48" s="6"/>
      <c r="AS48" s="6"/>
      <c r="AT48" s="6"/>
      <c r="AU48" s="6"/>
      <c r="AV48" s="6"/>
      <c r="AW48" s="6"/>
      <c r="AX48" s="6"/>
      <c r="AY48" s="6"/>
      <c r="AZ48" s="6"/>
      <c r="BA48" s="6"/>
      <c r="BB48" s="6"/>
      <c r="BC48" s="6"/>
      <c r="BD48" s="6"/>
      <c r="BE48" s="6"/>
      <c r="BF48" s="6"/>
    </row>
    <row r="49" spans="1:171" x14ac:dyDescent="0.2">
      <c r="A49" s="64" t="s">
        <v>30</v>
      </c>
      <c r="B49" s="61"/>
      <c r="C49" s="61"/>
      <c r="D49" s="33">
        <v>386877.5</v>
      </c>
      <c r="E49" s="55">
        <f>D49/D48</f>
        <v>0.85</v>
      </c>
      <c r="F49" s="21" t="s">
        <v>27</v>
      </c>
      <c r="G49" s="55">
        <f>E49</f>
        <v>0.85</v>
      </c>
      <c r="H49" s="117"/>
      <c r="I49" s="63"/>
      <c r="J49" s="22"/>
      <c r="L49" s="9"/>
      <c r="M49" s="9"/>
      <c r="N49" s="9"/>
      <c r="O49" s="9"/>
      <c r="P49" s="9"/>
      <c r="Q49" s="9"/>
      <c r="R49" s="9"/>
      <c r="S49" s="9"/>
      <c r="T49" s="11"/>
      <c r="U49" s="11"/>
      <c r="V49" s="11"/>
      <c r="W49" s="11"/>
      <c r="X49" s="11"/>
      <c r="Y49" s="11"/>
      <c r="Z49" s="11"/>
      <c r="AA49" s="11"/>
      <c r="AB49" s="11"/>
      <c r="AC49" s="23"/>
      <c r="AD49" s="23"/>
      <c r="AE49" s="23"/>
      <c r="AF49" s="23"/>
      <c r="AG49" s="23"/>
      <c r="AH49" s="23"/>
      <c r="AI49" s="23"/>
      <c r="AJ49" s="24"/>
      <c r="AK49" s="24"/>
      <c r="AL49" s="6"/>
      <c r="AM49" s="6"/>
      <c r="AN49" s="6"/>
      <c r="AO49" s="6"/>
      <c r="AP49" s="6"/>
      <c r="AQ49" s="6"/>
      <c r="AR49" s="6"/>
      <c r="AS49" s="6"/>
      <c r="AT49" s="6"/>
      <c r="AU49" s="6"/>
      <c r="AV49" s="6"/>
      <c r="AW49" s="6"/>
      <c r="AX49" s="6"/>
      <c r="AY49" s="6"/>
      <c r="AZ49" s="6"/>
      <c r="BA49" s="6"/>
      <c r="BB49" s="6"/>
      <c r="BC49" s="6"/>
      <c r="BD49" s="6"/>
      <c r="BE49" s="6"/>
      <c r="BF49" s="6"/>
    </row>
    <row r="50" spans="1:171" x14ac:dyDescent="0.2">
      <c r="A50" s="64" t="s">
        <v>16</v>
      </c>
      <c r="B50" s="61"/>
      <c r="C50" s="61"/>
      <c r="D50" s="65">
        <v>14564.800000000001</v>
      </c>
      <c r="E50" s="55">
        <f>D50/D71</f>
        <v>0.08</v>
      </c>
      <c r="F50" s="21" t="s">
        <v>28</v>
      </c>
      <c r="G50" s="55">
        <f>E50</f>
        <v>0.08</v>
      </c>
      <c r="H50" s="118"/>
      <c r="I50" s="66"/>
      <c r="J50" s="22"/>
      <c r="L50" s="16"/>
      <c r="M50" s="16"/>
      <c r="N50" s="9"/>
      <c r="O50" s="9"/>
      <c r="P50" s="9"/>
      <c r="Q50" s="9"/>
      <c r="R50" s="9"/>
      <c r="S50" s="9"/>
      <c r="T50" s="9"/>
      <c r="U50" s="8"/>
      <c r="V50" s="8"/>
      <c r="W50" s="8"/>
      <c r="X50" s="8"/>
      <c r="Y50" s="8"/>
      <c r="Z50" s="8"/>
      <c r="AA50" s="8"/>
      <c r="AB50" s="8"/>
      <c r="AC50" s="23"/>
      <c r="AD50" s="25"/>
      <c r="AE50" s="25"/>
      <c r="AF50" s="23"/>
      <c r="AG50" s="25"/>
      <c r="AH50" s="25"/>
      <c r="AI50" s="23"/>
      <c r="AJ50" s="7"/>
      <c r="AK50" s="7"/>
      <c r="AL50" s="6"/>
      <c r="AM50" s="6"/>
      <c r="AN50" s="6"/>
      <c r="AO50" s="6"/>
      <c r="AP50" s="6"/>
      <c r="AQ50" s="6"/>
      <c r="AR50" s="6"/>
      <c r="AS50" s="6"/>
      <c r="AT50" s="6"/>
      <c r="AU50" s="6"/>
      <c r="AV50" s="6"/>
      <c r="AW50" s="6"/>
      <c r="AX50" s="6"/>
      <c r="AY50" s="6"/>
      <c r="AZ50" s="6"/>
      <c r="BA50" s="6"/>
      <c r="BB50" s="6"/>
      <c r="BC50" s="6"/>
      <c r="BD50" s="6"/>
      <c r="BE50" s="6"/>
      <c r="BF50" s="6"/>
    </row>
    <row r="51" spans="1:171" x14ac:dyDescent="0.2">
      <c r="A51" s="64" t="s">
        <v>18</v>
      </c>
      <c r="B51" s="61"/>
      <c r="C51" s="61"/>
      <c r="D51" s="33">
        <v>53707.7</v>
      </c>
      <c r="E51" s="67"/>
      <c r="F51" s="21"/>
      <c r="G51" s="21"/>
      <c r="H51" s="47"/>
      <c r="I51" s="63"/>
      <c r="J51" s="22"/>
      <c r="L51" s="11"/>
      <c r="M51" s="11"/>
      <c r="N51" s="9"/>
      <c r="O51" s="9"/>
      <c r="P51" s="9"/>
      <c r="Q51" s="9"/>
      <c r="R51" s="9"/>
      <c r="S51" s="9"/>
      <c r="T51" s="9"/>
      <c r="U51" s="8"/>
      <c r="V51" s="8"/>
      <c r="W51" s="8"/>
      <c r="X51" s="8"/>
      <c r="Y51" s="8"/>
      <c r="Z51" s="8"/>
      <c r="AA51" s="8"/>
      <c r="AB51" s="8"/>
      <c r="AC51" s="23"/>
      <c r="AD51" s="25"/>
      <c r="AE51" s="25"/>
      <c r="AF51" s="23"/>
      <c r="AG51" s="25"/>
      <c r="AH51" s="25"/>
      <c r="AI51" s="23"/>
      <c r="AJ51" s="7"/>
      <c r="AK51" s="7"/>
      <c r="AL51" s="6"/>
      <c r="AM51" s="6"/>
      <c r="AN51" s="6"/>
      <c r="AO51" s="6"/>
      <c r="AP51" s="6"/>
      <c r="AQ51" s="6"/>
      <c r="AR51" s="6"/>
      <c r="AS51" s="6"/>
      <c r="AT51" s="6"/>
      <c r="AU51" s="6"/>
      <c r="AV51" s="6"/>
      <c r="AW51" s="6"/>
      <c r="AX51" s="6"/>
      <c r="AY51" s="6"/>
      <c r="AZ51" s="6"/>
      <c r="BA51" s="6"/>
      <c r="BB51" s="6"/>
      <c r="BC51" s="6"/>
      <c r="BD51" s="6"/>
      <c r="BE51" s="6"/>
      <c r="BF51" s="6"/>
    </row>
    <row r="52" spans="1:171" x14ac:dyDescent="0.2">
      <c r="A52" s="68" t="s">
        <v>42</v>
      </c>
      <c r="B52" s="61"/>
      <c r="C52" s="61"/>
      <c r="D52" s="33">
        <v>11880</v>
      </c>
      <c r="E52" s="67"/>
      <c r="F52" s="21" t="s">
        <v>47</v>
      </c>
      <c r="G52" s="6"/>
      <c r="H52" s="117"/>
      <c r="I52" s="63"/>
      <c r="J52" s="22"/>
      <c r="L52" s="11"/>
      <c r="M52" s="11"/>
      <c r="N52" s="9"/>
      <c r="O52" s="9"/>
      <c r="P52" s="9"/>
      <c r="Q52" s="9"/>
      <c r="R52" s="9"/>
      <c r="S52" s="9"/>
      <c r="T52" s="22"/>
      <c r="U52" s="22"/>
      <c r="V52" s="22"/>
      <c r="W52" s="22"/>
      <c r="X52" s="23"/>
      <c r="Y52" s="23"/>
      <c r="Z52" s="23"/>
      <c r="AA52" s="23"/>
      <c r="AB52" s="23"/>
      <c r="AC52" s="23"/>
      <c r="AD52" s="23"/>
      <c r="AE52" s="23"/>
      <c r="AF52" s="23"/>
      <c r="AG52" s="23"/>
      <c r="AH52" s="23"/>
      <c r="AI52" s="23"/>
      <c r="AJ52" s="27"/>
      <c r="AK52" s="27"/>
      <c r="AL52" s="6"/>
      <c r="AM52" s="6"/>
      <c r="AN52" s="6"/>
      <c r="AO52" s="6"/>
      <c r="AP52" s="6"/>
      <c r="AQ52" s="6"/>
      <c r="AR52" s="6"/>
      <c r="AS52" s="6"/>
      <c r="AT52" s="6"/>
      <c r="AU52" s="6"/>
      <c r="AV52" s="6"/>
      <c r="AW52" s="6"/>
      <c r="AX52" s="6"/>
      <c r="AY52" s="6"/>
      <c r="AZ52" s="6"/>
      <c r="BA52" s="6"/>
      <c r="BB52" s="6"/>
      <c r="BC52" s="6"/>
      <c r="BD52" s="6"/>
      <c r="BE52" s="6"/>
      <c r="BF52" s="6"/>
    </row>
    <row r="53" spans="1:171" x14ac:dyDescent="0.2">
      <c r="A53" s="68" t="s">
        <v>43</v>
      </c>
      <c r="B53" s="61"/>
      <c r="C53" s="61"/>
      <c r="D53" s="65">
        <v>0</v>
      </c>
      <c r="E53" s="67"/>
      <c r="F53" s="26"/>
      <c r="G53" s="6"/>
      <c r="H53" s="52"/>
      <c r="I53" s="69"/>
      <c r="J53" s="22"/>
      <c r="L53" s="11"/>
      <c r="M53" s="11"/>
      <c r="N53" s="9"/>
      <c r="O53" s="9"/>
      <c r="P53" s="9"/>
      <c r="Q53" s="9"/>
      <c r="R53" s="9"/>
      <c r="S53" s="9"/>
      <c r="T53" s="22"/>
      <c r="U53" s="22"/>
      <c r="V53" s="22"/>
      <c r="W53" s="22"/>
      <c r="X53" s="23"/>
      <c r="Y53" s="23"/>
      <c r="Z53" s="23"/>
      <c r="AA53" s="23"/>
      <c r="AB53" s="23"/>
      <c r="AC53" s="23"/>
      <c r="AD53" s="23"/>
      <c r="AE53" s="23"/>
      <c r="AF53" s="23"/>
      <c r="AG53" s="23"/>
      <c r="AH53" s="23"/>
      <c r="AI53" s="23"/>
      <c r="AJ53" s="27"/>
      <c r="AK53" s="27"/>
      <c r="AL53" s="6"/>
      <c r="AM53" s="6"/>
      <c r="AN53" s="6"/>
      <c r="AO53" s="6"/>
      <c r="AP53" s="6"/>
      <c r="AQ53" s="6"/>
      <c r="AR53" s="6"/>
      <c r="AS53" s="6"/>
      <c r="AT53" s="6"/>
      <c r="AU53" s="6"/>
      <c r="AV53" s="6"/>
      <c r="AW53" s="6"/>
      <c r="AX53" s="6"/>
      <c r="AY53" s="6"/>
      <c r="AZ53" s="6"/>
      <c r="BA53" s="6"/>
      <c r="BB53" s="6"/>
      <c r="BC53" s="6"/>
      <c r="BD53" s="6"/>
      <c r="BE53" s="6"/>
      <c r="BF53" s="6"/>
    </row>
    <row r="54" spans="1:171" x14ac:dyDescent="0.2">
      <c r="A54" s="64" t="s">
        <v>19</v>
      </c>
      <c r="B54" s="61"/>
      <c r="C54" s="61"/>
      <c r="D54" s="33">
        <v>41827.699999999997</v>
      </c>
      <c r="E54" s="67"/>
      <c r="F54" s="21"/>
      <c r="G54" s="21"/>
      <c r="H54" s="47"/>
      <c r="I54" s="63"/>
      <c r="J54" s="22"/>
      <c r="L54" s="11"/>
      <c r="M54" s="11"/>
      <c r="N54" s="9"/>
      <c r="O54" s="9"/>
      <c r="P54" s="9"/>
      <c r="Q54" s="9"/>
      <c r="R54" s="9"/>
      <c r="S54" s="9"/>
      <c r="T54" s="22"/>
      <c r="U54" s="22"/>
      <c r="V54" s="22"/>
      <c r="W54" s="22"/>
      <c r="X54" s="23"/>
      <c r="Y54" s="23"/>
      <c r="Z54" s="23"/>
      <c r="AA54" s="23"/>
      <c r="AB54" s="23"/>
      <c r="AC54" s="23"/>
      <c r="AD54" s="23"/>
      <c r="AE54" s="23"/>
      <c r="AF54" s="23"/>
      <c r="AG54" s="23"/>
      <c r="AH54" s="23"/>
      <c r="AI54" s="23"/>
      <c r="AJ54" s="17"/>
      <c r="AK54" s="17"/>
      <c r="AL54" s="6"/>
      <c r="AM54" s="6"/>
      <c r="AN54" s="6"/>
      <c r="AO54" s="6"/>
      <c r="AP54" s="6"/>
      <c r="AQ54" s="6"/>
      <c r="AR54" s="6"/>
      <c r="AS54" s="6"/>
      <c r="AT54" s="6"/>
      <c r="AU54" s="6"/>
      <c r="AV54" s="6"/>
      <c r="AW54" s="6"/>
      <c r="AX54" s="6"/>
      <c r="AY54" s="6"/>
      <c r="AZ54" s="6"/>
      <c r="BA54" s="6"/>
      <c r="BB54" s="6"/>
      <c r="BC54" s="6"/>
      <c r="BD54" s="6"/>
      <c r="BE54" s="6"/>
      <c r="BF54" s="6"/>
    </row>
    <row r="55" spans="1:171" x14ac:dyDescent="0.2">
      <c r="A55" s="64" t="s">
        <v>20</v>
      </c>
      <c r="B55" s="61"/>
      <c r="C55" s="61"/>
      <c r="D55" s="65">
        <v>16731.079999999998</v>
      </c>
      <c r="E55" s="67"/>
      <c r="F55" s="21"/>
      <c r="G55" s="21"/>
      <c r="H55" s="52"/>
      <c r="I55" s="69"/>
      <c r="J55" s="22"/>
      <c r="L55" s="11"/>
      <c r="M55" s="11"/>
      <c r="N55" s="9"/>
      <c r="O55" s="9"/>
      <c r="P55" s="9"/>
      <c r="Q55" s="9"/>
      <c r="R55" s="9"/>
      <c r="S55" s="9"/>
      <c r="T55" s="22"/>
      <c r="U55" s="22"/>
      <c r="V55" s="22"/>
      <c r="W55" s="22"/>
      <c r="X55" s="23"/>
      <c r="Y55" s="23"/>
      <c r="Z55" s="23"/>
      <c r="AA55" s="23"/>
      <c r="AB55" s="23"/>
      <c r="AC55" s="23"/>
      <c r="AD55" s="23"/>
      <c r="AE55" s="23"/>
      <c r="AF55" s="23"/>
      <c r="AG55" s="23"/>
      <c r="AH55" s="23"/>
      <c r="AI55" s="23"/>
      <c r="AJ55" s="17"/>
      <c r="AK55" s="17"/>
      <c r="AL55" s="6"/>
      <c r="AM55" s="6"/>
      <c r="AN55" s="6"/>
      <c r="AO55" s="6"/>
      <c r="AP55" s="6"/>
      <c r="AQ55" s="6"/>
      <c r="AR55" s="6"/>
      <c r="AS55" s="6"/>
      <c r="AT55" s="6"/>
      <c r="AU55" s="6"/>
      <c r="AV55" s="6"/>
      <c r="AW55" s="6"/>
      <c r="AX55" s="6"/>
      <c r="AY55" s="6"/>
      <c r="AZ55" s="6"/>
      <c r="BA55" s="6"/>
      <c r="BB55" s="6"/>
      <c r="BC55" s="6"/>
      <c r="BD55" s="6"/>
      <c r="BE55" s="6"/>
      <c r="BF55" s="6"/>
    </row>
    <row r="56" spans="1:171" ht="13.5" thickBot="1" x14ac:dyDescent="0.25">
      <c r="A56" s="64" t="s">
        <v>17</v>
      </c>
      <c r="B56" s="61"/>
      <c r="C56" s="61"/>
      <c r="D56" s="28">
        <v>25096.62</v>
      </c>
      <c r="E56" s="67"/>
      <c r="F56" s="21"/>
      <c r="G56" s="21"/>
      <c r="H56" s="54"/>
      <c r="I56" s="70"/>
      <c r="J56" s="22"/>
      <c r="L56" s="11"/>
      <c r="M56" s="11"/>
      <c r="N56" s="9"/>
      <c r="O56" s="9"/>
      <c r="P56" s="9"/>
      <c r="Q56" s="9"/>
      <c r="R56" s="9"/>
      <c r="S56" s="9"/>
      <c r="T56" s="22"/>
      <c r="U56" s="22"/>
      <c r="V56" s="22"/>
      <c r="W56" s="22"/>
      <c r="X56" s="23"/>
      <c r="Y56" s="23"/>
      <c r="Z56" s="23"/>
      <c r="AA56" s="23"/>
      <c r="AB56" s="23"/>
      <c r="AC56" s="23"/>
      <c r="AD56" s="23"/>
      <c r="AE56" s="23"/>
      <c r="AF56" s="23"/>
      <c r="AG56" s="23"/>
      <c r="AH56" s="23"/>
      <c r="AI56" s="23"/>
      <c r="AJ56" s="17"/>
      <c r="AK56" s="17"/>
      <c r="AL56" s="6"/>
      <c r="AM56" s="6"/>
      <c r="AN56" s="6"/>
      <c r="AO56" s="6"/>
      <c r="AP56" s="6"/>
      <c r="AQ56" s="6"/>
      <c r="AR56" s="6"/>
      <c r="AS56" s="6"/>
      <c r="AT56" s="6"/>
      <c r="AU56" s="6"/>
      <c r="AV56" s="6"/>
      <c r="AW56" s="6"/>
      <c r="AX56" s="6"/>
      <c r="AY56" s="6"/>
      <c r="AZ56" s="6"/>
      <c r="BA56" s="6"/>
      <c r="BB56" s="6"/>
      <c r="BC56" s="6"/>
      <c r="BD56" s="6"/>
      <c r="BE56" s="6"/>
      <c r="BF56" s="6"/>
    </row>
    <row r="57" spans="1:171" ht="13.5" thickTop="1" x14ac:dyDescent="0.2">
      <c r="A57" s="71"/>
      <c r="B57" s="72"/>
      <c r="C57" s="72"/>
      <c r="D57" s="72"/>
      <c r="E57" s="72"/>
      <c r="F57" s="72"/>
      <c r="G57" s="72"/>
      <c r="H57" s="72"/>
      <c r="I57" s="73"/>
      <c r="J57" s="22"/>
      <c r="L57" s="11"/>
      <c r="M57" s="11"/>
      <c r="N57" s="9"/>
      <c r="O57" s="9"/>
      <c r="P57" s="9"/>
      <c r="Q57" s="9"/>
      <c r="R57" s="9"/>
      <c r="S57" s="9"/>
      <c r="T57" s="22"/>
      <c r="U57" s="22"/>
      <c r="V57" s="22"/>
      <c r="W57" s="22"/>
      <c r="X57" s="23"/>
      <c r="Y57" s="23"/>
      <c r="Z57" s="23"/>
      <c r="AA57" s="23"/>
      <c r="AB57" s="23"/>
      <c r="AC57" s="23"/>
      <c r="AD57" s="23"/>
      <c r="AE57" s="23"/>
      <c r="AF57" s="23"/>
      <c r="AG57" s="23"/>
      <c r="AH57" s="23"/>
      <c r="AI57" s="23"/>
      <c r="AJ57" s="17"/>
      <c r="AK57" s="17"/>
      <c r="AL57" s="6"/>
      <c r="AM57" s="6"/>
      <c r="AN57" s="6"/>
      <c r="AO57" s="6"/>
      <c r="AP57" s="6"/>
      <c r="AQ57" s="6"/>
      <c r="AR57" s="6"/>
      <c r="AS57" s="6"/>
      <c r="AT57" s="6"/>
      <c r="AU57" s="6"/>
      <c r="AV57" s="6"/>
      <c r="AW57" s="6"/>
      <c r="AX57" s="6"/>
      <c r="AY57" s="6"/>
      <c r="AZ57" s="6"/>
      <c r="BA57" s="6"/>
      <c r="BB57" s="6"/>
      <c r="BC57" s="6"/>
      <c r="BD57" s="6"/>
      <c r="BE57" s="6"/>
      <c r="BF57" s="6"/>
    </row>
    <row r="58" spans="1:171" x14ac:dyDescent="0.2">
      <c r="A58" s="68" t="s">
        <v>34</v>
      </c>
      <c r="B58" s="61"/>
      <c r="C58" s="61"/>
      <c r="D58" s="33">
        <v>12554</v>
      </c>
      <c r="E58" s="67"/>
      <c r="F58" s="21" t="s">
        <v>31</v>
      </c>
      <c r="G58" s="48">
        <f>D17</f>
        <v>0.08</v>
      </c>
      <c r="H58" s="47"/>
      <c r="I58" s="63"/>
      <c r="J58" s="22"/>
      <c r="L58" s="11"/>
      <c r="M58" s="11"/>
      <c r="N58" s="9"/>
      <c r="O58" s="9"/>
      <c r="P58" s="9"/>
      <c r="Q58" s="9"/>
      <c r="R58" s="9"/>
      <c r="S58" s="9"/>
      <c r="T58" s="22"/>
      <c r="U58" s="22"/>
      <c r="V58" s="22"/>
      <c r="W58" s="22"/>
      <c r="X58" s="23"/>
      <c r="Y58" s="23"/>
      <c r="Z58" s="23"/>
      <c r="AA58" s="23"/>
      <c r="AB58" s="23"/>
      <c r="AC58" s="23"/>
      <c r="AD58" s="23"/>
      <c r="AE58" s="23"/>
      <c r="AF58" s="23"/>
      <c r="AG58" s="23"/>
      <c r="AH58" s="23"/>
      <c r="AI58" s="23"/>
      <c r="AJ58" s="17"/>
      <c r="AK58" s="17"/>
      <c r="AL58" s="6"/>
      <c r="AM58" s="6"/>
      <c r="AN58" s="6"/>
      <c r="AO58" s="6"/>
      <c r="AP58" s="6"/>
      <c r="AQ58" s="6"/>
      <c r="AR58" s="6"/>
      <c r="AS58" s="6"/>
      <c r="AT58" s="6"/>
      <c r="AU58" s="6"/>
      <c r="AV58" s="6"/>
      <c r="AW58" s="6"/>
      <c r="AX58" s="6"/>
      <c r="AY58" s="6"/>
      <c r="AZ58" s="6"/>
      <c r="BA58" s="6"/>
      <c r="BB58" s="6"/>
      <c r="BC58" s="6"/>
      <c r="BD58" s="6"/>
      <c r="BE58" s="6"/>
      <c r="BF58" s="6"/>
    </row>
    <row r="59" spans="1:171" x14ac:dyDescent="0.2">
      <c r="A59" s="68" t="s">
        <v>33</v>
      </c>
      <c r="B59" s="61"/>
      <c r="C59" s="61"/>
      <c r="D59" s="33"/>
      <c r="E59" s="67"/>
      <c r="F59" s="21" t="s">
        <v>52</v>
      </c>
      <c r="G59" s="6"/>
      <c r="H59" s="52">
        <v>0</v>
      </c>
      <c r="I59" s="69"/>
      <c r="J59" s="22"/>
      <c r="L59" s="11"/>
      <c r="M59" s="11"/>
      <c r="N59" s="9"/>
      <c r="O59" s="9"/>
      <c r="P59" s="9"/>
      <c r="Q59" s="9"/>
      <c r="R59" s="9"/>
      <c r="S59" s="9"/>
      <c r="T59" s="22"/>
      <c r="U59" s="22"/>
      <c r="V59" s="22"/>
      <c r="W59" s="22"/>
      <c r="X59" s="23"/>
      <c r="Y59" s="23"/>
      <c r="Z59" s="23"/>
      <c r="AA59" s="23"/>
      <c r="AB59" s="23"/>
      <c r="AC59" s="23"/>
      <c r="AD59" s="23"/>
      <c r="AE59" s="23"/>
      <c r="AF59" s="23"/>
      <c r="AG59" s="23"/>
      <c r="AH59" s="23"/>
      <c r="AI59" s="23"/>
      <c r="AJ59" s="17"/>
      <c r="AK59" s="17"/>
      <c r="AL59" s="6"/>
      <c r="AM59" s="6"/>
      <c r="AN59" s="6"/>
      <c r="AO59" s="6"/>
      <c r="AP59" s="6"/>
      <c r="AQ59" s="6"/>
      <c r="AR59" s="6"/>
      <c r="AS59" s="6"/>
      <c r="AT59" s="6"/>
      <c r="AU59" s="6"/>
      <c r="AV59" s="6"/>
      <c r="AW59" s="6"/>
      <c r="AX59" s="6"/>
      <c r="AY59" s="6"/>
      <c r="AZ59" s="6"/>
      <c r="BA59" s="6"/>
      <c r="BB59" s="6"/>
      <c r="BC59" s="6"/>
      <c r="BD59" s="6"/>
      <c r="BE59" s="6"/>
      <c r="BF59" s="6"/>
    </row>
    <row r="60" spans="1:171" ht="13.5" thickBot="1" x14ac:dyDescent="0.25">
      <c r="A60" s="74" t="s">
        <v>50</v>
      </c>
      <c r="B60" s="75"/>
      <c r="C60" s="75"/>
      <c r="D60" s="76">
        <v>12542.619999999999</v>
      </c>
      <c r="E60" s="77"/>
      <c r="F60" s="78"/>
      <c r="G60" s="78"/>
      <c r="H60" s="79"/>
      <c r="I60" s="80"/>
      <c r="J60" s="22"/>
      <c r="L60" s="22"/>
      <c r="M60" s="22"/>
      <c r="N60" s="22"/>
      <c r="O60" s="22"/>
      <c r="P60" s="22"/>
      <c r="Q60" s="22"/>
      <c r="R60" s="22"/>
      <c r="S60" s="22"/>
      <c r="T60" s="22"/>
      <c r="U60" s="22"/>
      <c r="V60" s="22"/>
      <c r="W60" s="22"/>
      <c r="X60" s="23"/>
      <c r="Y60" s="23"/>
      <c r="Z60" s="23"/>
      <c r="AA60" s="23"/>
      <c r="AB60" s="23"/>
      <c r="AC60" s="23"/>
      <c r="AD60" s="23"/>
      <c r="AE60" s="23"/>
      <c r="AF60" s="23"/>
      <c r="AG60" s="23"/>
      <c r="AH60" s="23"/>
      <c r="AI60" s="23"/>
      <c r="AJ60" s="17"/>
      <c r="AK60" s="17"/>
      <c r="AL60" s="6"/>
      <c r="AM60" s="6"/>
      <c r="AN60" s="6"/>
      <c r="AO60" s="6"/>
      <c r="AP60" s="6"/>
      <c r="AQ60" s="6"/>
      <c r="AR60" s="6"/>
      <c r="AS60" s="6"/>
      <c r="AT60" s="6"/>
      <c r="AU60" s="6"/>
      <c r="AV60" s="6"/>
      <c r="AW60" s="6"/>
      <c r="AX60" s="6"/>
      <c r="AY60" s="6"/>
      <c r="AZ60" s="6"/>
      <c r="BA60" s="6"/>
      <c r="BB60" s="6"/>
      <c r="BC60" s="6"/>
      <c r="BD60" s="6"/>
      <c r="BE60" s="6"/>
      <c r="BF60" s="6"/>
    </row>
    <row r="61" spans="1:171" ht="13.5" thickBot="1" x14ac:dyDescent="0.25">
      <c r="A61" s="15"/>
      <c r="E61" s="29"/>
      <c r="F61" s="15"/>
      <c r="G61" s="6"/>
      <c r="H61" s="30"/>
      <c r="I61" s="30"/>
      <c r="J61" s="30"/>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row>
    <row r="62" spans="1:171" ht="13.35" customHeight="1" x14ac:dyDescent="0.25">
      <c r="A62" s="101" t="s">
        <v>59</v>
      </c>
      <c r="B62" s="59"/>
      <c r="C62" s="59"/>
      <c r="D62" s="131">
        <f>D44</f>
        <v>2016</v>
      </c>
      <c r="E62" s="125" t="str">
        <f>CONCATENATE($D$44," Historical ratios")</f>
        <v>2016 Historical ratios</v>
      </c>
      <c r="F62" s="122" t="s">
        <v>48</v>
      </c>
      <c r="G62" s="125" t="str">
        <f>CONCATENATE($D$44+1," Input ratios")</f>
        <v>2017 Input ratios</v>
      </c>
      <c r="H62" s="128" t="str">
        <f>CONCATENATE(D62+1," Preliminary forecast (doesn't include special dividend or LOC)")</f>
        <v>2017 Preliminary forecast (doesn't include special dividend or LOC)</v>
      </c>
      <c r="I62" s="138" t="str">
        <f>CONCATENATE($D$44+1," Final forecast (includes special dividend or LOC)")</f>
        <v>2017 Final forecast (includes special dividend or LOC)</v>
      </c>
      <c r="J62" s="6"/>
      <c r="L62" s="18"/>
      <c r="M62" s="6"/>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1"/>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row>
    <row r="63" spans="1:171" x14ac:dyDescent="0.2">
      <c r="A63" s="60" t="s">
        <v>58</v>
      </c>
      <c r="B63" s="61"/>
      <c r="C63" s="61"/>
      <c r="D63" s="132"/>
      <c r="E63" s="126"/>
      <c r="F63" s="123"/>
      <c r="G63" s="126"/>
      <c r="H63" s="129"/>
      <c r="I63" s="139"/>
      <c r="J63" s="6"/>
      <c r="L63" s="18"/>
      <c r="M63" s="6"/>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1"/>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row>
    <row r="64" spans="1:171" x14ac:dyDescent="0.2">
      <c r="A64" s="60"/>
      <c r="B64" s="61"/>
      <c r="C64" s="61"/>
      <c r="D64" s="132"/>
      <c r="E64" s="126"/>
      <c r="F64" s="123"/>
      <c r="G64" s="126"/>
      <c r="H64" s="129"/>
      <c r="I64" s="139"/>
      <c r="J64" s="6"/>
      <c r="L64" s="18"/>
      <c r="M64" s="6"/>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1"/>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row>
    <row r="65" spans="1:171" x14ac:dyDescent="0.2">
      <c r="A65" s="60"/>
      <c r="B65" s="61"/>
      <c r="C65" s="61"/>
      <c r="D65" s="137"/>
      <c r="E65" s="135"/>
      <c r="F65" s="134"/>
      <c r="G65" s="135"/>
      <c r="H65" s="136"/>
      <c r="I65" s="141"/>
      <c r="J65" s="6"/>
      <c r="L65" s="18"/>
      <c r="M65" s="6"/>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1"/>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row>
    <row r="66" spans="1:171" x14ac:dyDescent="0.2">
      <c r="A66" s="82" t="s">
        <v>26</v>
      </c>
      <c r="B66" s="61"/>
      <c r="C66" s="61"/>
      <c r="D66" s="61"/>
      <c r="E66" s="6"/>
      <c r="F66" s="6"/>
      <c r="G66" s="83"/>
      <c r="H66" s="45"/>
      <c r="I66" s="84"/>
      <c r="J66" s="17"/>
      <c r="L66" s="6"/>
      <c r="M66" s="6"/>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row>
    <row r="67" spans="1:171" x14ac:dyDescent="0.2">
      <c r="A67" s="60" t="s">
        <v>32</v>
      </c>
      <c r="B67" s="61"/>
      <c r="C67" s="61"/>
      <c r="D67" s="33">
        <v>18206</v>
      </c>
      <c r="E67" s="55">
        <f>D67/D48</f>
        <v>0.04</v>
      </c>
      <c r="F67" s="21" t="s">
        <v>27</v>
      </c>
      <c r="G67" s="48">
        <f>E67</f>
        <v>0.04</v>
      </c>
      <c r="H67" s="116"/>
      <c r="I67" s="85"/>
      <c r="J67" s="23"/>
      <c r="L67" s="6"/>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row>
    <row r="68" spans="1:171" x14ac:dyDescent="0.2">
      <c r="A68" s="60" t="s">
        <v>0</v>
      </c>
      <c r="B68" s="61"/>
      <c r="C68" s="61"/>
      <c r="D68" s="33">
        <v>100133</v>
      </c>
      <c r="E68" s="55">
        <f>D68/D48</f>
        <v>0.22</v>
      </c>
      <c r="F68" s="21" t="s">
        <v>27</v>
      </c>
      <c r="G68" s="48">
        <f>E68</f>
        <v>0.22</v>
      </c>
      <c r="H68" s="46"/>
      <c r="I68" s="85"/>
      <c r="J68" s="23"/>
      <c r="L68" s="6"/>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row>
    <row r="69" spans="1:171" x14ac:dyDescent="0.2">
      <c r="A69" s="60" t="s">
        <v>1</v>
      </c>
      <c r="B69" s="61"/>
      <c r="C69" s="61"/>
      <c r="D69" s="92">
        <v>45515</v>
      </c>
      <c r="E69" s="55">
        <f>D69/D48</f>
        <v>0.1</v>
      </c>
      <c r="F69" s="21" t="s">
        <v>27</v>
      </c>
      <c r="G69" s="48">
        <f>E69</f>
        <v>0.1</v>
      </c>
      <c r="H69" s="93"/>
      <c r="I69" s="91"/>
      <c r="J69" s="23"/>
      <c r="L69" s="6"/>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row>
    <row r="70" spans="1:171" x14ac:dyDescent="0.2">
      <c r="A70" s="64" t="s">
        <v>3</v>
      </c>
      <c r="B70" s="61"/>
      <c r="C70" s="61"/>
      <c r="D70" s="33">
        <v>163854</v>
      </c>
      <c r="E70" s="21"/>
      <c r="F70" s="86"/>
      <c r="G70" s="57"/>
      <c r="H70" s="46"/>
      <c r="I70" s="85"/>
      <c r="J70" s="23"/>
      <c r="L70" s="6"/>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row>
    <row r="71" spans="1:171" x14ac:dyDescent="0.2">
      <c r="A71" s="64" t="s">
        <v>22</v>
      </c>
      <c r="B71" s="61"/>
      <c r="C71" s="61"/>
      <c r="D71" s="92">
        <v>182060</v>
      </c>
      <c r="E71" s="55">
        <f>D71/D48</f>
        <v>0.4</v>
      </c>
      <c r="F71" s="21" t="s">
        <v>27</v>
      </c>
      <c r="G71" s="48">
        <f>E71</f>
        <v>0.4</v>
      </c>
      <c r="H71" s="93"/>
      <c r="I71" s="91"/>
      <c r="J71" s="23"/>
      <c r="L71" s="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row>
    <row r="72" spans="1:171" ht="13.5" thickBot="1" x14ac:dyDescent="0.25">
      <c r="A72" s="60" t="s">
        <v>2</v>
      </c>
      <c r="B72" s="61"/>
      <c r="C72" s="61"/>
      <c r="D72" s="28">
        <v>345914</v>
      </c>
      <c r="E72" s="87"/>
      <c r="F72" s="86"/>
      <c r="G72" s="57"/>
      <c r="H72" s="53"/>
      <c r="I72" s="88"/>
      <c r="J72" s="23"/>
      <c r="L72" s="6"/>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row>
    <row r="73" spans="1:171" ht="13.5" thickTop="1" x14ac:dyDescent="0.2">
      <c r="A73" s="60"/>
      <c r="B73" s="61"/>
      <c r="C73" s="61"/>
      <c r="D73" s="33"/>
      <c r="E73" s="89"/>
      <c r="F73" s="86"/>
      <c r="G73" s="58"/>
      <c r="H73" s="33"/>
      <c r="I73" s="90"/>
      <c r="J73" s="23"/>
      <c r="L73" s="6"/>
      <c r="M73" s="17"/>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row>
    <row r="74" spans="1:171" x14ac:dyDescent="0.2">
      <c r="A74" s="82" t="s">
        <v>4</v>
      </c>
      <c r="B74" s="61"/>
      <c r="C74" s="61"/>
      <c r="D74" s="33"/>
      <c r="E74" s="89"/>
      <c r="F74" s="86"/>
      <c r="G74" s="58"/>
      <c r="H74" s="33"/>
      <c r="I74" s="90"/>
      <c r="J74" s="23"/>
      <c r="L74" s="6"/>
      <c r="M74" s="17"/>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row>
    <row r="75" spans="1:171" x14ac:dyDescent="0.2">
      <c r="A75" s="60" t="s">
        <v>5</v>
      </c>
      <c r="B75" s="61"/>
      <c r="C75" s="61"/>
      <c r="D75" s="33">
        <v>31860.500000000004</v>
      </c>
      <c r="E75" s="55">
        <f>D75/D48</f>
        <v>7.0000000000000007E-2</v>
      </c>
      <c r="F75" s="21" t="s">
        <v>27</v>
      </c>
      <c r="G75" s="48">
        <f>E75</f>
        <v>7.0000000000000007E-2</v>
      </c>
      <c r="H75" s="46"/>
      <c r="I75" s="85"/>
      <c r="J75" s="23"/>
      <c r="L75" s="6"/>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row>
    <row r="76" spans="1:171" x14ac:dyDescent="0.2">
      <c r="A76" s="60" t="s">
        <v>6</v>
      </c>
      <c r="B76" s="61"/>
      <c r="C76" s="61"/>
      <c r="D76" s="33">
        <v>27309</v>
      </c>
      <c r="E76" s="55">
        <f>D76/D48</f>
        <v>0.06</v>
      </c>
      <c r="F76" s="21" t="s">
        <v>27</v>
      </c>
      <c r="G76" s="48">
        <f>E76</f>
        <v>0.06</v>
      </c>
      <c r="H76" s="46"/>
      <c r="I76" s="85"/>
      <c r="J76" s="23"/>
      <c r="L76" s="6"/>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row>
    <row r="77" spans="1:171" x14ac:dyDescent="0.2">
      <c r="A77" s="60" t="s">
        <v>41</v>
      </c>
      <c r="B77" s="61"/>
      <c r="C77" s="61"/>
      <c r="D77" s="92">
        <v>0</v>
      </c>
      <c r="E77" s="6"/>
      <c r="F77" s="21" t="s">
        <v>52</v>
      </c>
      <c r="G77" s="32"/>
      <c r="H77" s="93"/>
      <c r="I77" s="91"/>
      <c r="J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row>
    <row r="78" spans="1:171" x14ac:dyDescent="0.2">
      <c r="A78" s="64" t="s">
        <v>7</v>
      </c>
      <c r="B78" s="61"/>
      <c r="C78" s="61"/>
      <c r="D78" s="33">
        <v>59169.5</v>
      </c>
      <c r="E78" s="6"/>
      <c r="F78" s="86"/>
      <c r="G78" s="32"/>
      <c r="H78" s="46"/>
      <c r="I78" s="91"/>
      <c r="J78" s="23"/>
      <c r="L78" s="6"/>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row>
    <row r="79" spans="1:171" x14ac:dyDescent="0.2">
      <c r="A79" s="60" t="s">
        <v>8</v>
      </c>
      <c r="B79" s="61"/>
      <c r="C79" s="61"/>
      <c r="D79" s="92">
        <v>120000</v>
      </c>
      <c r="E79" s="6"/>
      <c r="F79" s="21" t="s">
        <v>29</v>
      </c>
      <c r="G79" s="32"/>
      <c r="H79" s="93"/>
      <c r="I79" s="91"/>
      <c r="J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row>
    <row r="80" spans="1:171" x14ac:dyDescent="0.2">
      <c r="A80" s="64" t="s">
        <v>9</v>
      </c>
      <c r="B80" s="61"/>
      <c r="C80" s="61"/>
      <c r="D80" s="33">
        <v>179169.5</v>
      </c>
      <c r="E80" s="6"/>
      <c r="F80" s="86"/>
      <c r="G80" s="32"/>
      <c r="H80" s="46"/>
      <c r="I80" s="85"/>
      <c r="J80" s="23"/>
      <c r="L80" s="25"/>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row>
    <row r="81" spans="1:171" x14ac:dyDescent="0.2">
      <c r="A81" s="60" t="s">
        <v>10</v>
      </c>
      <c r="B81" s="61"/>
      <c r="C81" s="61"/>
      <c r="D81" s="33">
        <v>60000</v>
      </c>
      <c r="E81" s="6"/>
      <c r="F81" s="21" t="s">
        <v>29</v>
      </c>
      <c r="G81" s="32"/>
      <c r="H81" s="46"/>
      <c r="I81" s="85"/>
      <c r="J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row>
    <row r="82" spans="1:171" x14ac:dyDescent="0.2">
      <c r="A82" s="60" t="s">
        <v>11</v>
      </c>
      <c r="B82" s="61"/>
      <c r="C82" s="61"/>
      <c r="D82" s="92">
        <v>106744.5</v>
      </c>
      <c r="E82" s="6"/>
      <c r="F82" s="94" t="s">
        <v>51</v>
      </c>
      <c r="G82" s="32"/>
      <c r="H82" s="93"/>
      <c r="I82" s="91"/>
      <c r="J82" s="23"/>
      <c r="L82" s="25"/>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row>
    <row r="83" spans="1:171" x14ac:dyDescent="0.2">
      <c r="A83" s="64" t="s">
        <v>13</v>
      </c>
      <c r="B83" s="61"/>
      <c r="C83" s="61"/>
      <c r="D83" s="34">
        <v>166744.5</v>
      </c>
      <c r="E83" s="6"/>
      <c r="F83" s="6"/>
      <c r="G83" s="32"/>
      <c r="H83" s="93"/>
      <c r="I83" s="91"/>
      <c r="J83" s="23"/>
      <c r="L83" s="6"/>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row>
    <row r="84" spans="1:171" ht="13.5" thickBot="1" x14ac:dyDescent="0.25">
      <c r="A84" s="95" t="s">
        <v>12</v>
      </c>
      <c r="B84" s="75"/>
      <c r="C84" s="75"/>
      <c r="D84" s="96">
        <v>345914</v>
      </c>
      <c r="E84" s="97"/>
      <c r="F84" s="97"/>
      <c r="G84" s="98"/>
      <c r="H84" s="99"/>
      <c r="I84" s="100"/>
      <c r="J84" s="23"/>
      <c r="L84" s="6"/>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row>
    <row r="85" spans="1:171" ht="13.5" thickBot="1" x14ac:dyDescent="0.25">
      <c r="D85" s="36"/>
      <c r="G85" s="32"/>
      <c r="H85" s="31"/>
      <c r="I85" s="31"/>
      <c r="J85" s="23"/>
      <c r="L85" s="6"/>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row>
    <row r="86" spans="1:171" ht="15" x14ac:dyDescent="0.25">
      <c r="A86" s="101" t="s">
        <v>60</v>
      </c>
      <c r="B86" s="102"/>
      <c r="C86" s="103"/>
      <c r="D86" s="102"/>
      <c r="E86" s="102"/>
      <c r="F86" s="102"/>
      <c r="G86" s="104"/>
      <c r="H86" s="105"/>
      <c r="I86" s="23"/>
      <c r="K86" s="6"/>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row>
    <row r="87" spans="1:171" ht="15" x14ac:dyDescent="0.25">
      <c r="A87" s="113"/>
      <c r="B87" s="6"/>
      <c r="C87" s="36"/>
      <c r="D87" s="6"/>
      <c r="E87" s="6"/>
      <c r="F87" s="6"/>
      <c r="G87" s="31"/>
      <c r="H87" s="114"/>
      <c r="I87" s="23"/>
      <c r="K87" s="6"/>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row>
    <row r="88" spans="1:171" x14ac:dyDescent="0.2">
      <c r="A88" s="60" t="s">
        <v>38</v>
      </c>
      <c r="B88" s="6"/>
      <c r="C88" s="36"/>
      <c r="D88" s="6"/>
      <c r="E88" s="6"/>
      <c r="F88" s="6"/>
      <c r="G88" s="32"/>
      <c r="H88" s="85"/>
      <c r="I88" s="31"/>
      <c r="J88" s="23"/>
      <c r="L88" s="6"/>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row>
    <row r="89" spans="1:171" x14ac:dyDescent="0.2">
      <c r="A89" s="106" t="s">
        <v>44</v>
      </c>
      <c r="B89" s="6"/>
      <c r="C89" s="36"/>
      <c r="D89" s="6"/>
      <c r="E89" s="6"/>
      <c r="F89" s="6"/>
      <c r="G89" s="32"/>
      <c r="H89" s="85"/>
      <c r="I89" s="31"/>
      <c r="J89" s="23"/>
      <c r="L89" s="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row>
    <row r="90" spans="1:171" x14ac:dyDescent="0.2">
      <c r="A90" s="107" t="s">
        <v>64</v>
      </c>
      <c r="B90" s="108"/>
      <c r="C90" s="109"/>
      <c r="D90" s="108"/>
      <c r="E90" s="6"/>
      <c r="F90" s="6"/>
      <c r="G90" s="32"/>
      <c r="H90" s="91"/>
      <c r="I90" s="31"/>
      <c r="J90" s="23"/>
      <c r="L90" s="6"/>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row>
    <row r="91" spans="1:171" x14ac:dyDescent="0.2">
      <c r="A91" s="115" t="s">
        <v>39</v>
      </c>
      <c r="B91" s="6"/>
      <c r="C91" s="36"/>
      <c r="D91" s="6"/>
      <c r="E91" s="6"/>
      <c r="F91" s="6"/>
      <c r="G91" s="32"/>
      <c r="H91" s="85"/>
      <c r="I91" s="31"/>
      <c r="J91" s="23"/>
      <c r="L91" s="6"/>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row>
    <row r="92" spans="1:171" x14ac:dyDescent="0.2">
      <c r="A92" s="60"/>
      <c r="B92" s="6"/>
      <c r="C92" s="36"/>
      <c r="D92" s="6"/>
      <c r="E92" s="6"/>
      <c r="F92" s="6"/>
      <c r="G92" s="32"/>
      <c r="H92" s="90"/>
      <c r="I92" s="31"/>
      <c r="J92" s="23"/>
      <c r="L92" s="6"/>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row>
    <row r="93" spans="1:171" x14ac:dyDescent="0.2">
      <c r="A93" s="110" t="s">
        <v>40</v>
      </c>
      <c r="B93" s="108"/>
      <c r="C93" s="36"/>
      <c r="D93" s="6"/>
      <c r="E93" s="6"/>
      <c r="F93" s="6"/>
      <c r="G93" s="32"/>
      <c r="H93" s="91"/>
      <c r="I93" s="31"/>
      <c r="J93" s="23"/>
      <c r="L93" s="6"/>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row>
    <row r="94" spans="1:171" x14ac:dyDescent="0.2">
      <c r="A94" s="115" t="s">
        <v>61</v>
      </c>
      <c r="B94" s="6"/>
      <c r="C94" s="36"/>
      <c r="D94" s="6"/>
      <c r="E94" s="6"/>
      <c r="F94" s="6"/>
      <c r="G94" s="32"/>
      <c r="H94" s="85"/>
      <c r="I94" s="31"/>
      <c r="J94" s="23"/>
      <c r="L94" s="6"/>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row>
    <row r="95" spans="1:171" x14ac:dyDescent="0.2">
      <c r="A95" s="60"/>
      <c r="B95" s="6"/>
      <c r="C95" s="36"/>
      <c r="D95" s="6"/>
      <c r="E95" s="6"/>
      <c r="F95" s="6"/>
      <c r="G95" s="32"/>
      <c r="H95" s="90"/>
      <c r="I95" s="31"/>
      <c r="J95" s="23"/>
      <c r="L95" s="6"/>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row>
    <row r="96" spans="1:171" x14ac:dyDescent="0.2">
      <c r="A96" s="60" t="s">
        <v>62</v>
      </c>
      <c r="B96" s="6"/>
      <c r="C96" s="36"/>
      <c r="D96" s="6"/>
      <c r="E96" s="6"/>
      <c r="F96" s="6"/>
      <c r="G96" s="32"/>
      <c r="H96" s="85"/>
      <c r="I96" s="31"/>
      <c r="J96" s="23"/>
      <c r="L96" s="6"/>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row>
    <row r="97" spans="1:171" ht="13.5" thickBot="1" x14ac:dyDescent="0.25">
      <c r="A97" s="95" t="s">
        <v>63</v>
      </c>
      <c r="B97" s="97"/>
      <c r="C97" s="111"/>
      <c r="D97" s="97"/>
      <c r="E97" s="97"/>
      <c r="F97" s="97"/>
      <c r="G97" s="98"/>
      <c r="H97" s="112"/>
      <c r="I97" s="31"/>
      <c r="J97" s="23"/>
      <c r="L97" s="6"/>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row>
    <row r="99" spans="1:171" x14ac:dyDescent="0.2">
      <c r="A99" s="119" t="s">
        <v>45</v>
      </c>
      <c r="B99" s="119"/>
      <c r="C99" s="119"/>
      <c r="D99" s="119"/>
      <c r="E99" s="119"/>
      <c r="F99" s="119"/>
      <c r="G99" s="119"/>
      <c r="H99" s="119"/>
      <c r="I99" s="23"/>
      <c r="K99" s="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row>
    <row r="100" spans="1:171" ht="13.5" thickBot="1" x14ac:dyDescent="0.25">
      <c r="A100" s="1"/>
      <c r="C100" s="25"/>
      <c r="F100" s="32"/>
      <c r="G100" s="31"/>
      <c r="H100" s="23"/>
      <c r="I100" s="23"/>
      <c r="K100" s="6"/>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row>
    <row r="101" spans="1:171" x14ac:dyDescent="0.2">
      <c r="A101" s="37" t="s">
        <v>46</v>
      </c>
      <c r="B101" s="38"/>
      <c r="C101" s="39"/>
      <c r="D101" s="38"/>
      <c r="E101" s="38"/>
      <c r="F101" s="40"/>
      <c r="G101" s="49"/>
      <c r="H101" s="31" t="s">
        <v>67</v>
      </c>
      <c r="I101" s="23"/>
      <c r="K101" s="6"/>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row>
    <row r="102" spans="1:171" ht="13.5" thickBot="1" x14ac:dyDescent="0.25">
      <c r="A102" s="41" t="s">
        <v>33</v>
      </c>
      <c r="B102" s="42"/>
      <c r="C102" s="43"/>
      <c r="D102" s="42"/>
      <c r="E102" s="42"/>
      <c r="F102" s="44"/>
      <c r="G102" s="50"/>
    </row>
    <row r="104" spans="1:171" ht="12.75" customHeight="1" x14ac:dyDescent="0.2">
      <c r="A104" s="119" t="s">
        <v>65</v>
      </c>
      <c r="B104" s="119"/>
      <c r="C104" s="119"/>
      <c r="D104" s="119"/>
      <c r="E104" s="119"/>
      <c r="F104" s="119"/>
      <c r="G104" s="119"/>
      <c r="H104" s="119"/>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row>
    <row r="105" spans="1:171" x14ac:dyDescent="0.2">
      <c r="A105" s="119"/>
      <c r="B105" s="119"/>
      <c r="C105" s="119"/>
      <c r="D105" s="119"/>
      <c r="E105" s="119"/>
      <c r="F105" s="119"/>
      <c r="G105" s="119"/>
      <c r="H105" s="119"/>
    </row>
    <row r="106" spans="1:171" ht="13.5" thickBot="1" x14ac:dyDescent="0.25">
      <c r="C106" s="25"/>
      <c r="F106" s="32"/>
      <c r="G106" s="23"/>
      <c r="H106" s="23"/>
    </row>
    <row r="107" spans="1:171" x14ac:dyDescent="0.2">
      <c r="A107" s="37" t="s">
        <v>46</v>
      </c>
      <c r="B107" s="38"/>
      <c r="C107" s="39"/>
      <c r="D107" s="38"/>
      <c r="E107" s="38"/>
      <c r="F107" s="40"/>
      <c r="G107" s="49"/>
      <c r="H107" s="31" t="s">
        <v>68</v>
      </c>
    </row>
    <row r="108" spans="1:171" ht="13.5" thickBot="1" x14ac:dyDescent="0.25">
      <c r="A108" s="41" t="s">
        <v>33</v>
      </c>
      <c r="B108" s="42"/>
      <c r="C108" s="43"/>
      <c r="D108" s="42"/>
      <c r="E108" s="42"/>
      <c r="F108" s="44"/>
      <c r="G108" s="50"/>
      <c r="H108" s="23"/>
    </row>
  </sheetData>
  <scenarios current="0" show="0">
    <scenario name="Growth equal to 6%" locked="1" count="1" user="Mike Ehrhardt" comment="Created by Mike Ehrhardt on 6/6/2014">
      <inputCells r="G48" val="0.06" numFmtId="164"/>
    </scenario>
    <scenario name="Growth equal to 3%" locked="1" count="1" user="Mike Ehrhardt" comment="Created by Mike Ehrhardt on 6/6/2014">
      <inputCells r="G48" val="0.03" numFmtId="164"/>
    </scenario>
  </scenarios>
  <mergeCells count="20">
    <mergeCell ref="I44:I47"/>
    <mergeCell ref="I62:I65"/>
    <mergeCell ref="A22:H26"/>
    <mergeCell ref="A28:H29"/>
    <mergeCell ref="A31:H32"/>
    <mergeCell ref="A34:H37"/>
    <mergeCell ref="A39:H41"/>
    <mergeCell ref="A99:H99"/>
    <mergeCell ref="A104:H105"/>
    <mergeCell ref="A3:H12"/>
    <mergeCell ref="F44:F47"/>
    <mergeCell ref="E44:E47"/>
    <mergeCell ref="G44:G47"/>
    <mergeCell ref="H44:H47"/>
    <mergeCell ref="D44:D47"/>
    <mergeCell ref="F62:F65"/>
    <mergeCell ref="E62:E65"/>
    <mergeCell ref="G62:G65"/>
    <mergeCell ref="H62:H65"/>
    <mergeCell ref="D62:D65"/>
  </mergeCells>
  <phoneticPr fontId="2" type="noConversion"/>
  <pageMargins left="0.4" right="0.4" top="0.75" bottom="0.75" header="0.5" footer="0.5"/>
  <pageSetup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3ABD2-DAEB-442B-90EC-08BACE070A6B}">
  <dimension ref="A2:N95"/>
  <sheetViews>
    <sheetView topLeftCell="A4" workbookViewId="0">
      <selection activeCell="C24" sqref="C24"/>
    </sheetView>
  </sheetViews>
  <sheetFormatPr defaultColWidth="8.42578125" defaultRowHeight="12.75" x14ac:dyDescent="0.2"/>
  <cols>
    <col min="1" max="1" width="15.140625" style="143" customWidth="1"/>
    <col min="2" max="2" width="11.140625" style="143" customWidth="1"/>
    <col min="3" max="4" width="9.7109375" style="143" customWidth="1"/>
    <col min="5" max="5" width="11.140625" style="143" customWidth="1"/>
    <col min="6" max="7" width="8.42578125" style="143"/>
    <col min="8" max="8" width="10.140625" style="143" customWidth="1"/>
    <col min="9" max="9" width="2.7109375" style="143" customWidth="1"/>
    <col min="10" max="16384" width="8.42578125" style="143"/>
  </cols>
  <sheetData>
    <row r="2" spans="1:7" x14ac:dyDescent="0.2">
      <c r="A2" s="142"/>
    </row>
    <row r="3" spans="1:7" x14ac:dyDescent="0.2">
      <c r="A3" s="142"/>
    </row>
    <row r="4" spans="1:7" x14ac:dyDescent="0.2">
      <c r="A4" s="144" t="s">
        <v>69</v>
      </c>
      <c r="B4" s="144"/>
      <c r="C4" s="144"/>
      <c r="D4" s="144"/>
      <c r="E4" s="144"/>
      <c r="F4" s="144"/>
      <c r="G4" s="144"/>
    </row>
    <row r="5" spans="1:7" x14ac:dyDescent="0.2">
      <c r="A5" s="144"/>
      <c r="B5" s="144"/>
      <c r="C5" s="144"/>
      <c r="D5" s="144"/>
      <c r="E5" s="144"/>
      <c r="F5" s="144"/>
      <c r="G5" s="144"/>
    </row>
    <row r="6" spans="1:7" x14ac:dyDescent="0.2">
      <c r="A6" s="144"/>
      <c r="B6" s="144"/>
      <c r="C6" s="144"/>
      <c r="D6" s="144"/>
      <c r="E6" s="144"/>
      <c r="F6" s="144"/>
      <c r="G6" s="144"/>
    </row>
    <row r="7" spans="1:7" x14ac:dyDescent="0.2">
      <c r="A7" s="144"/>
      <c r="B7" s="144"/>
      <c r="C7" s="144"/>
      <c r="D7" s="144"/>
      <c r="E7" s="144"/>
      <c r="F7" s="144"/>
      <c r="G7" s="144"/>
    </row>
    <row r="8" spans="1:7" x14ac:dyDescent="0.2">
      <c r="A8" s="144"/>
      <c r="B8" s="144"/>
      <c r="C8" s="144"/>
      <c r="D8" s="144"/>
      <c r="E8" s="144"/>
      <c r="F8" s="144"/>
      <c r="G8" s="144"/>
    </row>
    <row r="9" spans="1:7" x14ac:dyDescent="0.2">
      <c r="A9" s="144"/>
      <c r="B9" s="144"/>
      <c r="C9" s="144"/>
      <c r="D9" s="144"/>
      <c r="E9" s="144"/>
      <c r="F9" s="144"/>
      <c r="G9" s="144"/>
    </row>
    <row r="10" spans="1:7" x14ac:dyDescent="0.2">
      <c r="A10" s="144"/>
      <c r="B10" s="144"/>
      <c r="C10" s="144"/>
      <c r="D10" s="144"/>
      <c r="E10" s="144"/>
      <c r="F10" s="144"/>
      <c r="G10" s="144"/>
    </row>
    <row r="11" spans="1:7" x14ac:dyDescent="0.2">
      <c r="A11" s="142"/>
    </row>
    <row r="12" spans="1:7" x14ac:dyDescent="0.2">
      <c r="A12" s="142" t="s">
        <v>70</v>
      </c>
    </row>
    <row r="14" spans="1:7" x14ac:dyDescent="0.2">
      <c r="A14" s="143" t="s">
        <v>71</v>
      </c>
      <c r="C14" s="145"/>
    </row>
    <row r="15" spans="1:7" x14ac:dyDescent="0.2">
      <c r="A15" s="146" t="s">
        <v>72</v>
      </c>
      <c r="C15" s="147">
        <v>200</v>
      </c>
      <c r="D15" s="143" t="s">
        <v>73</v>
      </c>
      <c r="F15" s="143" t="s">
        <v>74</v>
      </c>
    </row>
    <row r="16" spans="1:7" x14ac:dyDescent="0.2">
      <c r="A16" s="146" t="s">
        <v>75</v>
      </c>
      <c r="C16" s="147">
        <v>110</v>
      </c>
      <c r="D16" s="143" t="s">
        <v>73</v>
      </c>
    </row>
    <row r="17" spans="1:8" x14ac:dyDescent="0.2">
      <c r="A17" s="146" t="s">
        <v>76</v>
      </c>
      <c r="C17" s="148">
        <v>0.05</v>
      </c>
    </row>
    <row r="18" spans="1:8" x14ac:dyDescent="0.2">
      <c r="A18" s="146" t="s">
        <v>77</v>
      </c>
      <c r="C18" s="147">
        <v>3</v>
      </c>
    </row>
    <row r="19" spans="1:8" x14ac:dyDescent="0.2">
      <c r="A19" s="146" t="s">
        <v>78</v>
      </c>
      <c r="C19" s="147">
        <v>0.45</v>
      </c>
      <c r="D19" s="149" t="s">
        <v>79</v>
      </c>
    </row>
    <row r="20" spans="1:8" ht="14.25" x14ac:dyDescent="0.25">
      <c r="A20" s="150" t="s">
        <v>80</v>
      </c>
      <c r="C20" s="151">
        <f>(LN(C15/C16)+(C17+C19^2/2)*C18)/(C19*SQRT(C18))</f>
        <v>1.3491867510279305</v>
      </c>
      <c r="D20" s="143" t="s">
        <v>81</v>
      </c>
    </row>
    <row r="21" spans="1:8" ht="14.25" x14ac:dyDescent="0.25">
      <c r="A21" s="150" t="s">
        <v>82</v>
      </c>
      <c r="C21" s="151">
        <f>C20-C19*SQRT(C18)</f>
        <v>0.56976388762193575</v>
      </c>
      <c r="D21" s="143" t="s">
        <v>81</v>
      </c>
    </row>
    <row r="22" spans="1:8" ht="14.25" x14ac:dyDescent="0.25">
      <c r="A22" s="150" t="s">
        <v>83</v>
      </c>
      <c r="C22" s="151">
        <f>NORMSDIST(C20)</f>
        <v>0.91136150537517135</v>
      </c>
      <c r="D22" s="143" t="s">
        <v>84</v>
      </c>
    </row>
    <row r="23" spans="1:8" ht="14.25" x14ac:dyDescent="0.25">
      <c r="A23" s="150" t="s">
        <v>85</v>
      </c>
      <c r="C23" s="151">
        <f>NORMSDIST(C21)</f>
        <v>0.71558107411795802</v>
      </c>
    </row>
    <row r="24" spans="1:8" x14ac:dyDescent="0.2">
      <c r="A24" s="150" t="s">
        <v>86</v>
      </c>
      <c r="C24" s="152">
        <f>C15*NORMSDIST(C20)-C16*EXP(-C17*C18)*NORMSDIST(C21)</f>
        <v>114.52260386509921</v>
      </c>
      <c r="D24" s="143" t="s">
        <v>87</v>
      </c>
    </row>
    <row r="26" spans="1:8" x14ac:dyDescent="0.2">
      <c r="A26" s="142" t="s">
        <v>88</v>
      </c>
    </row>
    <row r="28" spans="1:8" x14ac:dyDescent="0.2">
      <c r="A28" s="143" t="s">
        <v>89</v>
      </c>
      <c r="E28" s="153">
        <f>C15-C24</f>
        <v>85.477396134900786</v>
      </c>
      <c r="F28" s="143" t="s">
        <v>87</v>
      </c>
    </row>
    <row r="29" spans="1:8" x14ac:dyDescent="0.2">
      <c r="A29" s="143" t="s">
        <v>90</v>
      </c>
      <c r="E29" s="154"/>
      <c r="F29" s="155"/>
      <c r="G29" s="155"/>
      <c r="H29" s="155"/>
    </row>
    <row r="31" spans="1:8" x14ac:dyDescent="0.2">
      <c r="A31" s="144" t="s">
        <v>91</v>
      </c>
      <c r="B31" s="144"/>
      <c r="C31" s="144"/>
      <c r="D31" s="144"/>
      <c r="E31" s="144"/>
      <c r="F31" s="144"/>
      <c r="G31" s="144"/>
    </row>
    <row r="32" spans="1:8" x14ac:dyDescent="0.2">
      <c r="A32" s="144"/>
      <c r="B32" s="144"/>
      <c r="C32" s="144"/>
      <c r="D32" s="144"/>
      <c r="E32" s="144"/>
      <c r="F32" s="144"/>
      <c r="G32" s="144"/>
    </row>
    <row r="33" spans="1:12" x14ac:dyDescent="0.2">
      <c r="A33" s="144"/>
      <c r="B33" s="144"/>
      <c r="C33" s="144"/>
      <c r="D33" s="144"/>
      <c r="E33" s="144"/>
      <c r="F33" s="144"/>
      <c r="G33" s="144"/>
    </row>
    <row r="35" spans="1:12" x14ac:dyDescent="0.2">
      <c r="A35" s="143" t="s">
        <v>92</v>
      </c>
      <c r="D35" s="156"/>
      <c r="E35" s="143" t="s">
        <v>87</v>
      </c>
    </row>
    <row r="36" spans="1:12" x14ac:dyDescent="0.2">
      <c r="A36" s="143" t="s">
        <v>93</v>
      </c>
      <c r="D36" s="156"/>
      <c r="E36" s="143" t="s">
        <v>87</v>
      </c>
    </row>
    <row r="37" spans="1:12" x14ac:dyDescent="0.2">
      <c r="A37" s="143" t="s">
        <v>94</v>
      </c>
      <c r="D37" s="157"/>
      <c r="E37" s="143" t="s">
        <v>87</v>
      </c>
    </row>
    <row r="40" spans="1:12" x14ac:dyDescent="0.2">
      <c r="A40" s="158" t="s">
        <v>95</v>
      </c>
    </row>
    <row r="41" spans="1:12" x14ac:dyDescent="0.2">
      <c r="B41" s="143" t="s">
        <v>96</v>
      </c>
    </row>
    <row r="42" spans="1:12" x14ac:dyDescent="0.2">
      <c r="A42" s="143" t="s">
        <v>75</v>
      </c>
      <c r="B42" s="159"/>
      <c r="C42" s="143" t="s">
        <v>97</v>
      </c>
    </row>
    <row r="43" spans="1:12" x14ac:dyDescent="0.2">
      <c r="A43" s="143">
        <v>10</v>
      </c>
      <c r="B43" s="160"/>
      <c r="D43" s="161"/>
      <c r="E43" s="161"/>
      <c r="F43" s="161"/>
      <c r="G43" s="161"/>
      <c r="H43" s="161"/>
      <c r="I43" s="161"/>
      <c r="J43" s="161"/>
      <c r="K43" s="161"/>
      <c r="L43" s="161"/>
    </row>
    <row r="44" spans="1:12" x14ac:dyDescent="0.2">
      <c r="A44" s="143">
        <v>20</v>
      </c>
      <c r="B44" s="162"/>
      <c r="D44" s="161"/>
      <c r="E44" s="161"/>
      <c r="F44" s="161"/>
      <c r="G44" s="161"/>
      <c r="H44" s="161"/>
      <c r="I44" s="161"/>
      <c r="J44" s="161"/>
      <c r="K44" s="161"/>
      <c r="L44" s="161"/>
    </row>
    <row r="45" spans="1:12" x14ac:dyDescent="0.2">
      <c r="A45" s="143">
        <v>30</v>
      </c>
      <c r="B45" s="162"/>
      <c r="D45" s="161"/>
      <c r="E45" s="161"/>
      <c r="F45" s="161"/>
      <c r="G45" s="161"/>
      <c r="H45" s="161"/>
      <c r="I45" s="161"/>
      <c r="J45" s="161"/>
      <c r="K45" s="161"/>
      <c r="L45" s="161"/>
    </row>
    <row r="46" spans="1:12" x14ac:dyDescent="0.2">
      <c r="A46" s="143">
        <v>40</v>
      </c>
      <c r="B46" s="162"/>
      <c r="D46" s="161"/>
      <c r="E46" s="161"/>
      <c r="F46" s="161"/>
      <c r="G46" s="161"/>
      <c r="H46" s="161"/>
      <c r="I46" s="161"/>
      <c r="J46" s="161"/>
      <c r="K46" s="161"/>
      <c r="L46" s="161"/>
    </row>
    <row r="47" spans="1:12" x14ac:dyDescent="0.2">
      <c r="A47" s="143">
        <v>50</v>
      </c>
      <c r="B47" s="162"/>
      <c r="D47" s="161"/>
      <c r="E47" s="161"/>
      <c r="F47" s="161"/>
      <c r="G47" s="161"/>
      <c r="H47" s="161"/>
      <c r="I47" s="161"/>
      <c r="J47" s="161"/>
      <c r="K47" s="161"/>
      <c r="L47" s="161"/>
    </row>
    <row r="48" spans="1:12" x14ac:dyDescent="0.2">
      <c r="A48" s="143">
        <v>60</v>
      </c>
      <c r="B48" s="162"/>
      <c r="D48" s="161"/>
      <c r="E48" s="161"/>
      <c r="F48" s="161"/>
      <c r="G48" s="161"/>
      <c r="H48" s="161"/>
      <c r="I48" s="161"/>
      <c r="J48" s="161"/>
      <c r="K48" s="161"/>
      <c r="L48" s="161"/>
    </row>
    <row r="49" spans="1:12" x14ac:dyDescent="0.2">
      <c r="A49" s="143">
        <v>70</v>
      </c>
      <c r="B49" s="162"/>
      <c r="D49" s="161"/>
      <c r="E49" s="161"/>
      <c r="F49" s="161"/>
      <c r="G49" s="161"/>
      <c r="H49" s="161"/>
      <c r="I49" s="161"/>
      <c r="J49" s="161"/>
      <c r="K49" s="161"/>
      <c r="L49" s="161"/>
    </row>
    <row r="50" spans="1:12" x14ac:dyDescent="0.2">
      <c r="A50" s="143">
        <v>80</v>
      </c>
      <c r="B50" s="162"/>
      <c r="D50" s="161"/>
      <c r="E50" s="161"/>
      <c r="F50" s="161"/>
      <c r="G50" s="161"/>
      <c r="H50" s="161"/>
      <c r="I50" s="161"/>
      <c r="J50" s="161"/>
      <c r="K50" s="161"/>
      <c r="L50" s="161"/>
    </row>
    <row r="51" spans="1:12" x14ac:dyDescent="0.2">
      <c r="A51" s="143">
        <v>90</v>
      </c>
      <c r="B51" s="162"/>
      <c r="D51" s="161"/>
      <c r="E51" s="161"/>
      <c r="F51" s="161"/>
      <c r="G51" s="161"/>
      <c r="H51" s="161"/>
      <c r="I51" s="161"/>
      <c r="J51" s="161"/>
      <c r="K51" s="161"/>
      <c r="L51" s="161"/>
    </row>
    <row r="52" spans="1:12" x14ac:dyDescent="0.2">
      <c r="A52" s="143">
        <v>100</v>
      </c>
      <c r="B52" s="162"/>
      <c r="D52" s="161"/>
      <c r="E52" s="161"/>
      <c r="F52" s="161"/>
      <c r="G52" s="161"/>
      <c r="H52" s="161"/>
      <c r="I52" s="161"/>
      <c r="J52" s="161"/>
      <c r="K52" s="161"/>
      <c r="L52" s="161"/>
    </row>
    <row r="53" spans="1:12" x14ac:dyDescent="0.2">
      <c r="A53" s="143">
        <v>110</v>
      </c>
      <c r="B53" s="162"/>
      <c r="D53" s="161"/>
      <c r="E53" s="161"/>
      <c r="F53" s="161"/>
      <c r="G53" s="161"/>
      <c r="H53" s="161"/>
      <c r="I53" s="161"/>
      <c r="J53" s="161"/>
      <c r="K53" s="161"/>
      <c r="L53" s="161"/>
    </row>
    <row r="54" spans="1:12" x14ac:dyDescent="0.2">
      <c r="A54" s="143">
        <v>120</v>
      </c>
      <c r="B54" s="162"/>
      <c r="D54" s="161"/>
      <c r="E54" s="161"/>
      <c r="F54" s="161"/>
      <c r="G54" s="161"/>
      <c r="H54" s="161"/>
      <c r="I54" s="161"/>
      <c r="J54" s="161"/>
      <c r="K54" s="161"/>
      <c r="L54" s="161"/>
    </row>
    <row r="55" spans="1:12" x14ac:dyDescent="0.2">
      <c r="A55" s="143">
        <v>130</v>
      </c>
      <c r="B55" s="162"/>
      <c r="D55" s="161"/>
      <c r="E55" s="161"/>
      <c r="F55" s="161"/>
      <c r="G55" s="161"/>
      <c r="H55" s="161"/>
      <c r="I55" s="161"/>
      <c r="J55" s="161"/>
      <c r="K55" s="161"/>
      <c r="L55" s="161"/>
    </row>
    <row r="56" spans="1:12" x14ac:dyDescent="0.2">
      <c r="A56" s="143">
        <v>140</v>
      </c>
      <c r="B56" s="162"/>
      <c r="D56" s="161"/>
      <c r="E56" s="161"/>
      <c r="F56" s="161"/>
      <c r="G56" s="161"/>
      <c r="H56" s="161"/>
      <c r="I56" s="161"/>
      <c r="J56" s="161"/>
      <c r="K56" s="161"/>
      <c r="L56" s="161"/>
    </row>
    <row r="57" spans="1:12" x14ac:dyDescent="0.2">
      <c r="A57" s="143">
        <v>150</v>
      </c>
      <c r="B57" s="162"/>
      <c r="D57" s="161"/>
      <c r="E57" s="161"/>
      <c r="F57" s="161"/>
      <c r="G57" s="161"/>
      <c r="H57" s="161"/>
      <c r="I57" s="161"/>
      <c r="J57" s="161"/>
      <c r="K57" s="161"/>
      <c r="L57" s="161"/>
    </row>
    <row r="58" spans="1:12" x14ac:dyDescent="0.2">
      <c r="A58" s="143">
        <v>160</v>
      </c>
      <c r="B58" s="163"/>
      <c r="D58" s="161"/>
      <c r="E58" s="161"/>
      <c r="F58" s="161"/>
      <c r="G58" s="161"/>
      <c r="H58" s="161"/>
      <c r="I58" s="161"/>
      <c r="J58" s="161"/>
      <c r="K58" s="161"/>
      <c r="L58" s="161"/>
    </row>
    <row r="62" spans="1:12" x14ac:dyDescent="0.2">
      <c r="A62" s="142" t="s">
        <v>98</v>
      </c>
    </row>
    <row r="63" spans="1:12" x14ac:dyDescent="0.2">
      <c r="B63" s="143" t="s">
        <v>99</v>
      </c>
      <c r="F63" s="143" t="s">
        <v>100</v>
      </c>
    </row>
    <row r="64" spans="1:12" x14ac:dyDescent="0.2">
      <c r="A64" s="164" t="s">
        <v>101</v>
      </c>
      <c r="B64" s="143" t="s">
        <v>75</v>
      </c>
      <c r="E64" s="164" t="s">
        <v>101</v>
      </c>
      <c r="F64" s="143" t="s">
        <v>75</v>
      </c>
    </row>
    <row r="65" spans="1:14" x14ac:dyDescent="0.2">
      <c r="A65" s="153"/>
      <c r="B65" s="145">
        <f>C16</f>
        <v>110</v>
      </c>
      <c r="E65" s="153"/>
      <c r="F65" s="145">
        <f>B65</f>
        <v>110</v>
      </c>
    </row>
    <row r="66" spans="1:14" x14ac:dyDescent="0.2">
      <c r="A66" s="143">
        <v>0.1</v>
      </c>
      <c r="B66" s="165"/>
      <c r="E66" s="143">
        <v>0.1</v>
      </c>
      <c r="F66" s="165"/>
      <c r="H66" s="166"/>
      <c r="I66" s="166"/>
      <c r="J66" s="166"/>
      <c r="K66" s="166"/>
      <c r="L66" s="166"/>
      <c r="M66" s="166"/>
      <c r="N66" s="166"/>
    </row>
    <row r="67" spans="1:14" x14ac:dyDescent="0.2">
      <c r="A67" s="143">
        <v>0.2</v>
      </c>
      <c r="B67" s="167"/>
      <c r="E67" s="143">
        <v>0.2</v>
      </c>
      <c r="F67" s="167"/>
      <c r="H67" s="166"/>
      <c r="I67" s="166"/>
      <c r="J67" s="166"/>
      <c r="K67" s="166"/>
      <c r="L67" s="166"/>
      <c r="M67" s="166"/>
      <c r="N67" s="166"/>
    </row>
    <row r="68" spans="1:14" x14ac:dyDescent="0.2">
      <c r="A68" s="143">
        <v>0.3</v>
      </c>
      <c r="B68" s="167"/>
      <c r="E68" s="143">
        <v>0.3</v>
      </c>
      <c r="F68" s="167"/>
      <c r="H68" s="166"/>
      <c r="I68" s="166"/>
      <c r="J68" s="166"/>
      <c r="K68" s="166"/>
      <c r="L68" s="166"/>
      <c r="M68" s="166"/>
      <c r="N68" s="166"/>
    </row>
    <row r="69" spans="1:14" x14ac:dyDescent="0.2">
      <c r="A69" s="143">
        <v>0.4</v>
      </c>
      <c r="B69" s="167"/>
      <c r="E69" s="143">
        <v>0.4</v>
      </c>
      <c r="F69" s="167"/>
      <c r="H69" s="166"/>
      <c r="I69" s="166"/>
      <c r="J69" s="166"/>
      <c r="K69" s="166"/>
      <c r="L69" s="166"/>
      <c r="M69" s="166"/>
      <c r="N69" s="166"/>
    </row>
    <row r="70" spans="1:14" x14ac:dyDescent="0.2">
      <c r="A70" s="143">
        <v>0.5</v>
      </c>
      <c r="B70" s="167"/>
      <c r="E70" s="143">
        <v>0.5</v>
      </c>
      <c r="F70" s="167"/>
      <c r="H70" s="166"/>
      <c r="I70" s="166"/>
      <c r="J70" s="166"/>
      <c r="K70" s="166"/>
      <c r="L70" s="166"/>
      <c r="M70" s="166"/>
      <c r="N70" s="166"/>
    </row>
    <row r="71" spans="1:14" x14ac:dyDescent="0.2">
      <c r="A71" s="143">
        <v>0.6</v>
      </c>
      <c r="B71" s="167"/>
      <c r="E71" s="143">
        <v>0.6</v>
      </c>
      <c r="F71" s="167"/>
      <c r="H71" s="166"/>
      <c r="I71" s="166"/>
      <c r="J71" s="166"/>
      <c r="K71" s="166"/>
      <c r="L71" s="166"/>
      <c r="M71" s="166"/>
      <c r="N71" s="166"/>
    </row>
    <row r="72" spans="1:14" x14ac:dyDescent="0.2">
      <c r="A72" s="143">
        <v>0.7</v>
      </c>
      <c r="B72" s="167"/>
      <c r="E72" s="143">
        <v>0.7</v>
      </c>
      <c r="F72" s="167"/>
      <c r="H72" s="166"/>
      <c r="I72" s="166"/>
      <c r="J72" s="166"/>
      <c r="K72" s="166"/>
      <c r="L72" s="166"/>
      <c r="M72" s="166"/>
      <c r="N72" s="166"/>
    </row>
    <row r="73" spans="1:14" x14ac:dyDescent="0.2">
      <c r="A73" s="143">
        <v>0.8</v>
      </c>
      <c r="B73" s="167"/>
      <c r="E73" s="143">
        <v>0.8</v>
      </c>
      <c r="F73" s="167"/>
      <c r="H73" s="166"/>
      <c r="I73" s="166"/>
      <c r="J73" s="166"/>
      <c r="K73" s="166"/>
      <c r="L73" s="166"/>
      <c r="M73" s="166"/>
      <c r="N73" s="166"/>
    </row>
    <row r="74" spans="1:14" x14ac:dyDescent="0.2">
      <c r="A74" s="143">
        <v>0.9</v>
      </c>
      <c r="B74" s="168"/>
      <c r="E74" s="143">
        <v>0.9</v>
      </c>
      <c r="F74" s="168"/>
    </row>
    <row r="76" spans="1:14" x14ac:dyDescent="0.2">
      <c r="A76" s="161"/>
      <c r="B76" s="161"/>
      <c r="C76" s="161"/>
      <c r="D76" s="161"/>
      <c r="E76" s="161"/>
      <c r="F76" s="161"/>
      <c r="G76" s="161"/>
      <c r="H76" s="161"/>
    </row>
    <row r="77" spans="1:14" x14ac:dyDescent="0.2">
      <c r="A77" s="161"/>
      <c r="B77" s="161"/>
      <c r="C77" s="161"/>
      <c r="D77" s="161"/>
      <c r="E77" s="161"/>
      <c r="F77" s="161"/>
      <c r="G77" s="161"/>
      <c r="H77" s="161"/>
    </row>
    <row r="78" spans="1:14" x14ac:dyDescent="0.2">
      <c r="A78" s="161"/>
      <c r="B78" s="161"/>
      <c r="C78" s="161"/>
      <c r="D78" s="161"/>
      <c r="E78" s="161"/>
      <c r="F78" s="161"/>
      <c r="G78" s="161"/>
      <c r="H78" s="161"/>
    </row>
    <row r="79" spans="1:14" x14ac:dyDescent="0.2">
      <c r="A79" s="161"/>
      <c r="B79" s="161"/>
      <c r="C79" s="161"/>
      <c r="D79" s="161"/>
      <c r="E79" s="161"/>
      <c r="F79" s="161"/>
      <c r="G79" s="161"/>
      <c r="H79" s="161"/>
    </row>
    <row r="80" spans="1:14" x14ac:dyDescent="0.2">
      <c r="A80" s="161"/>
      <c r="B80" s="161"/>
      <c r="C80" s="161"/>
      <c r="D80" s="161"/>
      <c r="E80" s="161"/>
      <c r="F80" s="161"/>
      <c r="G80" s="161"/>
      <c r="H80" s="161"/>
    </row>
    <row r="81" spans="1:8" x14ac:dyDescent="0.2">
      <c r="A81" s="161"/>
      <c r="B81" s="161"/>
      <c r="C81" s="161"/>
      <c r="D81" s="161"/>
      <c r="E81" s="161"/>
      <c r="F81" s="161"/>
      <c r="G81" s="161"/>
      <c r="H81" s="161"/>
    </row>
    <row r="82" spans="1:8" x14ac:dyDescent="0.2">
      <c r="A82" s="161"/>
      <c r="B82" s="161"/>
      <c r="C82" s="161"/>
      <c r="D82" s="161"/>
      <c r="E82" s="161"/>
      <c r="F82" s="161"/>
      <c r="G82" s="161"/>
      <c r="H82" s="161"/>
    </row>
    <row r="83" spans="1:8" x14ac:dyDescent="0.2">
      <c r="A83" s="161"/>
      <c r="B83" s="161"/>
      <c r="C83" s="161"/>
      <c r="D83" s="161"/>
      <c r="E83" s="161"/>
      <c r="F83" s="161"/>
      <c r="G83" s="161"/>
      <c r="H83" s="161"/>
    </row>
    <row r="84" spans="1:8" x14ac:dyDescent="0.2">
      <c r="A84" s="161"/>
      <c r="B84" s="161"/>
      <c r="C84" s="161"/>
      <c r="D84" s="161"/>
      <c r="E84" s="161"/>
      <c r="F84" s="161"/>
      <c r="G84" s="161"/>
      <c r="H84" s="161"/>
    </row>
    <row r="85" spans="1:8" x14ac:dyDescent="0.2">
      <c r="A85" s="161"/>
      <c r="B85" s="161"/>
      <c r="C85" s="161"/>
      <c r="D85" s="161"/>
      <c r="E85" s="161"/>
      <c r="F85" s="161"/>
      <c r="G85" s="161"/>
      <c r="H85" s="161"/>
    </row>
    <row r="86" spans="1:8" x14ac:dyDescent="0.2">
      <c r="A86" s="161"/>
      <c r="B86" s="161"/>
      <c r="C86" s="161"/>
      <c r="D86" s="161"/>
      <c r="E86" s="161"/>
      <c r="F86" s="161"/>
      <c r="G86" s="161"/>
      <c r="H86" s="161"/>
    </row>
    <row r="87" spans="1:8" x14ac:dyDescent="0.2">
      <c r="A87" s="161"/>
      <c r="B87" s="161"/>
      <c r="C87" s="161"/>
      <c r="D87" s="161"/>
      <c r="E87" s="161"/>
      <c r="F87" s="161"/>
      <c r="G87" s="161"/>
      <c r="H87" s="161"/>
    </row>
    <row r="88" spans="1:8" x14ac:dyDescent="0.2">
      <c r="A88" s="161"/>
      <c r="B88" s="161"/>
      <c r="C88" s="161"/>
      <c r="D88" s="161"/>
      <c r="E88" s="161"/>
      <c r="F88" s="161"/>
      <c r="G88" s="161"/>
      <c r="H88" s="161"/>
    </row>
    <row r="89" spans="1:8" x14ac:dyDescent="0.2">
      <c r="A89" s="161"/>
      <c r="B89" s="161"/>
      <c r="C89" s="161"/>
      <c r="D89" s="161"/>
      <c r="E89" s="161"/>
      <c r="F89" s="161"/>
      <c r="G89" s="161"/>
      <c r="H89" s="161"/>
    </row>
    <row r="90" spans="1:8" x14ac:dyDescent="0.2">
      <c r="A90" s="161"/>
      <c r="B90" s="161"/>
      <c r="C90" s="161"/>
      <c r="D90" s="161"/>
      <c r="E90" s="161"/>
      <c r="F90" s="161"/>
      <c r="G90" s="161"/>
      <c r="H90" s="161"/>
    </row>
    <row r="93" spans="1:8" x14ac:dyDescent="0.2">
      <c r="A93" s="142"/>
    </row>
    <row r="94" spans="1:8" x14ac:dyDescent="0.2">
      <c r="A94" s="142"/>
    </row>
    <row r="95" spans="1:8" x14ac:dyDescent="0.2">
      <c r="A95" s="142"/>
    </row>
  </sheetData>
  <mergeCells count="2">
    <mergeCell ref="A4:G10"/>
    <mergeCell ref="A31:G3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Assignment 6</vt:lpstr>
      <vt:lpstr>Sheet1</vt:lpstr>
      <vt:lpstr>'Assignment 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Planning, Build a Model</dc:title>
  <dc:subject>Build a Model</dc:subject>
  <dc:creator>Mike Ehrhardt</dc:creator>
  <cp:lastModifiedBy>Daisy</cp:lastModifiedBy>
  <cp:lastPrinted>1999-09-29T01:06:57Z</cp:lastPrinted>
  <dcterms:created xsi:type="dcterms:W3CDTF">1999-05-27T16:08:24Z</dcterms:created>
  <dcterms:modified xsi:type="dcterms:W3CDTF">2018-10-24T23:30:52Z</dcterms:modified>
</cp:coreProperties>
</file>